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 firstSheet="13" activeTab="20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  <sheet name="Sheet1" sheetId="68" r:id="rId37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<sst xmlns="http://schemas.openxmlformats.org/spreadsheetml/2006/main" count="611" uniqueCount="351">
  <si>
    <t>罗云镇2022年预算执行情况和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</si>
  <si>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</si>
  <si>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</si>
  <si>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</si>
  <si>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</si>
  <si>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</si>
  <si>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</si>
  <si>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</si>
  <si>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</si>
  <si>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</si>
  <si>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</si>
  <si>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</si>
  <si>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</si>
  <si>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</si>
  <si>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</si>
  <si>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</si>
  <si>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</si>
  <si>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</si>
  <si>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</si>
  <si>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</si>
  <si>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</si>
  <si>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</si>
  <si>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</si>
  <si>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</si>
  <si>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</si>
  <si>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</si>
  <si>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</si>
  <si>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</si>
  <si>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</si>
  <si>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</si>
  <si>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</si>
  <si>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</si>
  <si>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</si>
  <si>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</si>
  <si>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</si>
  <si>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</si>
  <si>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</si>
  <si>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</si>
  <si>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</si>
  <si>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</si>
  <si>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</si>
  <si>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</si>
  <si>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</si>
  <si>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</si>
  <si>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</si>
  <si>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</si>
  <si>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</si>
  <si>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</si>
  <si>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</si>
  <si>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</si>
  <si>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</si>
  <si>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</si>
  <si>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</si>
  <si>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</si>
  <si>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</si>
  <si>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</si>
  <si>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</si>
  <si>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</si>
  <si>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</si>
  <si>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</si>
  <si>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</si>
  <si>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</si>
  <si>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</si>
  <si>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</si>
  <si>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</si>
  <si>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</si>
  <si>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</si>
  <si>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</si>
  <si>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</si>
  <si>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</si>
  <si>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</si>
  <si>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</si>
  <si>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</si>
  <si>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</si>
  <si>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</si>
  <si>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</si>
  <si>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2021年一般公共预算收入决算数为1661万元，2022年执行数为758万元，执行数为上年决算数的45.6%。其中，税收收入632万元，较上年下降61.3%；非税收入126万元，较上年增长384.6%。
    增值税收入312万元，较上年下降36.7%，主要是主要纳税矿山企业产量下降。
    企业所得税收入1万元，较上年下降83.3%，主要是纳税企业经营外部环境困难，成本上升。
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</si>
  <si>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</si>
  <si>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</si>
  <si>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</si>
  <si>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</si>
  <si>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</si>
  <si>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</si>
  <si>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</si>
  <si>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</si>
  <si>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</si>
  <si>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</si>
  <si>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</si>
  <si>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</si>
  <si>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</si>
  <si>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</si>
  <si>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</si>
  <si>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</si>
  <si>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</si>
  <si>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</si>
  <si>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</si>
  <si>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</si>
  <si>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</si>
  <si>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</si>
  <si>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</si>
  <si>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</si>
  <si>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</si>
  <si>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</si>
  <si>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</si>
  <si>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</si>
  <si>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
    2021年一般公共预算支出决算数为3097万元，2022年执行数为2353万元，执行数为上年决算数的76%。
    一般公共服务支出执行数为656万元，较上年下降31.3%，主要是政府行政运行支出下降；文化旅游体育与传媒支出126万元，下降66.1%，主要是其他文物开支下降；社会保障和就业支出323万元，下降8.5%，主要是行政事业单位养老保险支出下降；卫生健康支出75万元，无变化；资源勘探工业信息等支出0万元，主要是大幅降低对企业扶持力度。
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</si>
  <si>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</si>
  <si>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</si>
  <si>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</si>
  <si>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</si>
  <si>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</si>
  <si>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</si>
  <si>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</si>
  <si>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</si>
  <si>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</si>
  <si>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</si>
  <si>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</si>
  <si>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</si>
  <si>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</si>
  <si>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</si>
  <si>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</si>
  <si>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</si>
  <si>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</si>
  <si>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</si>
  <si>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</si>
  <si>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</si>
  <si>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</si>
  <si>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</si>
  <si>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</si>
  <si>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</si>
  <si>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</si>
  <si>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</si>
  <si>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</si>
  <si>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</si>
  <si>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</si>
  <si>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</si>
  <si>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</si>
  <si>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</si>
  <si>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</si>
  <si>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</si>
  <si>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</si>
  <si>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</si>
  <si>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</si>
  <si>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</si>
  <si>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</si>
  <si>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</si>
  <si>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</si>
  <si>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</si>
  <si>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</si>
  <si>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</si>
  <si>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</si>
  <si>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</si>
  <si>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</si>
  <si>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</si>
  <si>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</si>
  <si>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</si>
  <si>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</si>
  <si>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</si>
  <si>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</si>
  <si>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</si>
  <si>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</si>
  <si>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</si>
  <si>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</si>
  <si>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</si>
  <si>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</si>
  <si>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</si>
  <si>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</si>
  <si>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</si>
  <si>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</si>
  <si>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</si>
  <si>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</si>
  <si>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</si>
  <si>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</si>
  <si>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</si>
  <si>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</si>
  <si>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</si>
  <si>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</si>
  <si>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</si>
  <si>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</si>
  <si>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</si>
  <si>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</si>
  <si>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</si>
  <si>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</si>
  <si>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   2021年政府性基金预算收入决算数为  亿元，2022年执行数为  亿元，较上年增长/下降  %。
    农网还贷资金收入执行数为  亿元，较上年增长/下降  %，主要是  。
    国家电影事业发展专项资金收入执行数为  亿元，较上年增长/下降  %，主要是  。
    ……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</si>
  <si>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</si>
  <si>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</si>
  <si>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</si>
  <si>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</si>
  <si>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</si>
  <si>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</si>
  <si>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</si>
  <si>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</si>
  <si>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</si>
  <si>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</si>
  <si>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</si>
  <si>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</si>
  <si>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2021年政府性基金预算支出决算数为1379万元，2022年执行数为182万元，较上年下降86.8%。
    农林水支出182万元，主要是2022年安排三峡后续工作龙驹河整治项目。
    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</si>
  <si>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</si>
  <si>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</si>
  <si>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</si>
  <si>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</si>
  <si>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</si>
  <si>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</si>
  <si>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</si>
  <si>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</si>
  <si>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</si>
  <si>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</si>
  <si>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</si>
  <si>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</si>
  <si>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</si>
  <si>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</si>
  <si>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</si>
  <si>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</si>
  <si>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</si>
  <si>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</si>
  <si>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</si>
  <si>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</si>
  <si>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</si>
  <si>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2021年国有资本经营预算收入决算数为  亿元，2022年执行数为  亿元，较上年增长/下降  %。
    利润收入执行数为  亿元，较上年增长/下降  %，主要是  。
    股利、股息收入执行数为  亿元，较上年增长/下降  %，主要是  。
    ……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</si>
  <si>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</si>
  <si>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</si>
  <si>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</si>
  <si>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</si>
  <si>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</si>
  <si>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</si>
  <si>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</si>
  <si>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</si>
  <si>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2021年国有资本经营预算支出决算数为  亿元，2022年执行数为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</si>
  <si>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</si>
  <si>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</si>
  <si>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</si>
  <si>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</si>
  <si>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</si>
  <si>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
    2022年一般公共预算收入执行数为758万元，2023年预算数为1342万元，较上年增长77%。其中，税收收入1342万元，较上年增长112.3%；非税收入0万元。
    增值税收入预算数为470万元，比2022年执行数增加158万元，增长50.6%，主要根据主要纳税矿山企业产量提升因素测算。
    企业所得税收入预算数为10万元，比2022年执行数增加9万元，增长900%，主要根据纳税矿山企业产量提升因素测算。
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</si>
  <si>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</si>
  <si>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</si>
  <si>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</si>
  <si>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</si>
  <si>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</si>
  <si>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</si>
  <si>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</si>
  <si>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</si>
  <si>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</si>
  <si>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2022年一般公共预算支出预算数为3094万元，2023年预算数为2379万元，较上年下降23.1%。
    一般公共服务支出预算数为773万元，比2022年下降266万元，下降25.6 %，主要是政府行政运行支出下降  。
    社会保障和就业支出390万元，比2022年增加70万元，增长21.9%，主要是行政事业单位养老支出有所增加。
   农林水支出731万元，比2022年下降84万元，下降10.3%，主要是农村综合改革开支下降。                                                                                  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</si>
  <si>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</si>
  <si>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</si>
  <si>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</si>
  <si>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</si>
  <si>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</si>
  <si>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</si>
  <si>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
    2022年政府性基金预算收入执行数为  亿元，2023年预算数为  亿元，较上年增长/下降  %。
    农网还贷资金收入预算数为  亿元，比2022年执行数增加  亿元，增长  %，主要根据  因素测算。
    国家电影事业发展专项资金收入预算数为  亿元，比2022年执行数增加  亿元，增长  %，主要根据  因素测算。
    ……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</si>
  <si>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</si>
  <si>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</si>
  <si>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</si>
  <si>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</si>
  <si>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2022年政府性基金预算支出预算数为182万元，2023年预算数为0万元。
    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</si>
  <si>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</si>
  <si>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</si>
  <si>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</si>
  <si>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</si>
  <si>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</si>
  <si>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2022年国有资本经营预算收入执行数为  亿元，2023年预算数为  亿元，较上年增长/下降  %。
    利润收入预算数为  亿元，比2022年执行数增加  亿元，增长  %，主要根据  因素测算。
    股利、股息收入预算数为  亿元，比2022年执行数增加  亿元，增长  %，主要根据  因素测算。
    ……</t>
  </si>
  <si>
    <t>表34</t>
  </si>
  <si>
    <t>2023年国有资本经营预算支出预算表</t>
  </si>
  <si>
    <t>关于2023年国有资本经营预算
支出预算的说明</t>
  </si>
  <si>
    <t xml:space="preserve">
    2022年国有资本经营预算支出预算数为  亿元，2023年预算数为  亿元，较上年增长/下降  %。
    解决历史遗留问题及改革成本支出预算数为  亿元，比2022年增加/减少  亿元，增长/下降  %，主要是  。
     其他国有资本经营预算支出预算数为  亿元，比2022年增加/减少  亿元，增长/下降  %，主要是  。
    ……</t>
  </si>
  <si>
    <t>表37</t>
  </si>
  <si>
    <t>2022年地方政府债务限额及余额情况表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</si>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</sst>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0.00_ 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59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2"/>
      <color rgb="FFFF0000"/>
      <name val="宋体"/>
      <charset val="134"/>
    </font>
    <font>
      <b/>
      <sz val="10"/>
      <color indexed="8"/>
      <name val="宋体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12" borderId="16" applyNumberFormat="0" applyAlignment="0" applyProtection="0">
      <alignment vertical="center"/>
    </xf>
    <xf numFmtId="0" fontId="52" fillId="12" borderId="12" applyNumberFormat="0" applyAlignment="0" applyProtection="0">
      <alignment vertical="center"/>
    </xf>
    <xf numFmtId="0" fontId="53" fillId="13" borderId="17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58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23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6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6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6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6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6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7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8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80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80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1" fontId="4" fillId="0" borderId="6" xfId="48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1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80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80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80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80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0" fontId="24" fillId="0" borderId="7" xfId="54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80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182" fontId="29" fillId="2" borderId="6" xfId="54" applyNumberFormat="1" applyFont="1" applyFill="1" applyBorder="1" applyAlignment="1">
      <alignment horizontal="right" vertical="center"/>
    </xf>
    <xf numFmtId="10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0" fontId="30" fillId="0" borderId="0" xfId="17" applyFont="1" applyFill="1" applyAlignment="1"/>
    <xf numFmtId="180" fontId="4" fillId="0" borderId="6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0" fontId="4" fillId="0" borderId="6" xfId="48" applyNumberFormat="1" applyFont="1" applyFill="1" applyBorder="1" applyAlignment="1" applyProtection="1">
      <alignment vertical="center" wrapText="1"/>
    </xf>
    <xf numFmtId="179" fontId="12" fillId="0" borderId="5" xfId="8" applyNumberFormat="1" applyFont="1" applyFill="1" applyBorder="1" applyAlignment="1">
      <alignment horizontal="right" vertical="center"/>
    </xf>
    <xf numFmtId="179" fontId="4" fillId="0" borderId="8" xfId="8" applyNumberFormat="1" applyFont="1" applyBorder="1" applyAlignment="1" applyProtection="1">
      <alignment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79" fontId="31" fillId="2" borderId="5" xfId="8" applyNumberFormat="1" applyFont="1" applyFill="1" applyBorder="1">
      <alignment vertical="center"/>
    </xf>
    <xf numFmtId="179" fontId="12" fillId="2" borderId="5" xfId="8" applyNumberFormat="1" applyFont="1" applyFill="1" applyBorder="1">
      <alignment vertical="center"/>
    </xf>
    <xf numFmtId="179" fontId="29" fillId="0" borderId="5" xfId="8" applyNumberFormat="1" applyFont="1" applyBorder="1" applyAlignment="1">
      <alignment vertical="center"/>
    </xf>
    <xf numFmtId="179" fontId="31" fillId="0" borderId="5" xfId="8" applyNumberFormat="1" applyFont="1" applyFill="1" applyBorder="1" applyAlignment="1">
      <alignment horizontal="right" vertical="center"/>
    </xf>
    <xf numFmtId="179" fontId="4" fillId="0" borderId="5" xfId="8" applyNumberFormat="1" applyFont="1" applyBorder="1" applyAlignment="1">
      <alignment vertical="center"/>
    </xf>
    <xf numFmtId="179" fontId="4" fillId="0" borderId="8" xfId="8" applyNumberFormat="1" applyFont="1" applyBorder="1" applyAlignment="1">
      <alignment vertical="center"/>
    </xf>
    <xf numFmtId="179" fontId="19" fillId="0" borderId="5" xfId="48" applyNumberFormat="1" applyFont="1" applyFill="1" applyBorder="1" applyAlignment="1" applyProtection="1">
      <alignment vertical="center" wrapText="1"/>
    </xf>
    <xf numFmtId="179" fontId="4" fillId="0" borderId="5" xfId="48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81" fontId="4" fillId="0" borderId="6" xfId="48" applyNumberFormat="1" applyFont="1" applyBorder="1" applyAlignment="1">
      <alignment vertical="center" wrapText="1"/>
    </xf>
    <xf numFmtId="179" fontId="22" fillId="0" borderId="0" xfId="8" applyNumberFormat="1" applyFont="1">
      <alignment vertical="center"/>
    </xf>
    <xf numFmtId="10" fontId="4" fillId="0" borderId="9" xfId="48" applyNumberFormat="1" applyFont="1" applyBorder="1" applyAlignment="1">
      <alignment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180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80" fontId="4" fillId="0" borderId="9" xfId="11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179" fontId="4" fillId="0" borderId="7" xfId="8" applyNumberFormat="1" applyFont="1" applyFill="1" applyBorder="1" applyAlignment="1" applyProtection="1">
      <alignment vertical="center"/>
      <protection locked="0"/>
    </xf>
    <xf numFmtId="180" fontId="4" fillId="0" borderId="9" xfId="11" applyNumberFormat="1" applyFont="1" applyFill="1" applyBorder="1" applyAlignment="1" applyProtection="1">
      <alignment vertical="center" wrapText="1"/>
    </xf>
    <xf numFmtId="2" fontId="19" fillId="0" borderId="10" xfId="48" applyNumberFormat="1" applyFont="1" applyBorder="1" applyAlignment="1">
      <alignment horizontal="center" vertical="center" wrapText="1"/>
    </xf>
    <xf numFmtId="179" fontId="19" fillId="0" borderId="5" xfId="8" applyNumberFormat="1" applyFont="1" applyBorder="1" applyAlignment="1">
      <alignment vertical="center"/>
    </xf>
    <xf numFmtId="180" fontId="4" fillId="0" borderId="5" xfId="11" applyNumberFormat="1" applyFont="1" applyBorder="1" applyAlignment="1">
      <alignment horizontal="center" vertical="center" wrapText="1"/>
    </xf>
    <xf numFmtId="180" fontId="19" fillId="0" borderId="5" xfId="11" applyNumberFormat="1" applyFont="1" applyBorder="1" applyAlignment="1">
      <alignment horizontal="center" vertical="center" wrapText="1"/>
    </xf>
    <xf numFmtId="180" fontId="4" fillId="0" borderId="8" xfId="11" applyNumberFormat="1" applyFont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2" fillId="0" borderId="0" xfId="0" applyFont="1" applyBorder="1"/>
    <xf numFmtId="0" fontId="32" fillId="0" borderId="0" xfId="58" applyFont="1" applyBorder="1"/>
    <xf numFmtId="0" fontId="0" fillId="0" borderId="0" xfId="59">
      <alignment vertical="center"/>
    </xf>
    <xf numFmtId="0" fontId="36" fillId="0" borderId="0" xfId="59" applyFont="1">
      <alignment vertical="center"/>
    </xf>
    <xf numFmtId="0" fontId="37" fillId="0" borderId="0" xfId="59" applyFont="1" applyAlignment="1">
      <alignment horizontal="center" vertical="center" wrapText="1"/>
    </xf>
    <xf numFmtId="0" fontId="37" fillId="0" borderId="0" xfId="59" applyFont="1" applyAlignment="1">
      <alignment horizontal="center" vertical="center"/>
    </xf>
    <xf numFmtId="57" fontId="38" fillId="0" borderId="0" xfId="59" applyNumberFormat="1" applyFont="1" applyAlignment="1">
      <alignment horizontal="center" vertical="center"/>
    </xf>
    <xf numFmtId="0" fontId="38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4" workbookViewId="0">
      <selection activeCell="D12" sqref="D12"/>
    </sheetView>
  </sheetViews>
  <sheetFormatPr defaultColWidth="9" defaultRowHeight="13.5"/>
  <cols>
    <col min="1" max="6" width="9" style="217"/>
    <col min="7" max="7" width="9" style="217" customWidth="1"/>
    <col min="8" max="16384" width="9" style="217"/>
  </cols>
  <sheetData>
    <row r="1" ht="18.75" spans="1:1">
      <c r="A1" s="218"/>
    </row>
    <row r="11" ht="87.75" customHeight="1" spans="1:9">
      <c r="A11" s="219" t="s">
        <v>0</v>
      </c>
      <c r="B11" s="220"/>
      <c r="C11" s="220"/>
      <c r="D11" s="220"/>
      <c r="E11" s="220"/>
      <c r="F11" s="220"/>
      <c r="G11" s="220"/>
      <c r="H11" s="220"/>
      <c r="I11" s="220"/>
    </row>
    <row r="43" ht="30" customHeight="1" spans="1:9">
      <c r="A43" s="221">
        <v>44562</v>
      </c>
      <c r="B43" s="222"/>
      <c r="C43" s="222"/>
      <c r="D43" s="222"/>
      <c r="E43" s="222"/>
      <c r="F43" s="222"/>
      <c r="G43" s="222"/>
      <c r="H43" s="222"/>
      <c r="I43" s="222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F13" sqref="F13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184</v>
      </c>
      <c r="B1" s="143"/>
      <c r="C1" s="143"/>
    </row>
    <row r="2" s="143" customFormat="1" ht="20.25" spans="1:4">
      <c r="A2" s="149" t="s">
        <v>185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91" t="s">
        <v>49</v>
      </c>
    </row>
    <row r="5" s="145" customFormat="1" ht="24.95" customHeight="1" spans="1:4">
      <c r="A5" s="153" t="s">
        <v>79</v>
      </c>
      <c r="B5" s="192">
        <f>SUM(B6:B14)</f>
        <v>1379</v>
      </c>
      <c r="C5" s="192">
        <f>SUM(C6:C14)</f>
        <v>182</v>
      </c>
      <c r="D5" s="193">
        <f>C5/B5</f>
        <v>0.131979695431472</v>
      </c>
    </row>
    <row r="6" s="145" customFormat="1" ht="24.95" customHeight="1" spans="1:4">
      <c r="A6" s="133" t="s">
        <v>186</v>
      </c>
      <c r="B6" s="194"/>
      <c r="C6" s="194"/>
      <c r="D6" s="162"/>
    </row>
    <row r="7" s="145" customFormat="1" ht="24.95" customHeight="1" spans="1:4">
      <c r="A7" s="133" t="s">
        <v>187</v>
      </c>
      <c r="B7" s="194"/>
      <c r="C7" s="194"/>
      <c r="D7" s="162"/>
    </row>
    <row r="8" s="145" customFormat="1" ht="24.95" customHeight="1" spans="1:4">
      <c r="A8" s="133" t="s">
        <v>188</v>
      </c>
      <c r="B8" s="194"/>
      <c r="C8" s="194"/>
      <c r="D8" s="162"/>
    </row>
    <row r="9" s="145" customFormat="1" ht="24.95" customHeight="1" spans="1:4">
      <c r="A9" s="133" t="s">
        <v>189</v>
      </c>
      <c r="B9" s="194">
        <v>1379</v>
      </c>
      <c r="C9" s="194">
        <v>182</v>
      </c>
      <c r="D9" s="193">
        <f>C9/B9</f>
        <v>0.131979695431472</v>
      </c>
    </row>
    <row r="10" s="145" customFormat="1" ht="24.95" customHeight="1" spans="1:4">
      <c r="A10" s="133" t="s">
        <v>190</v>
      </c>
      <c r="B10" s="195"/>
      <c r="C10" s="195"/>
      <c r="D10" s="162"/>
    </row>
    <row r="11" s="145" customFormat="1" ht="24.95" customHeight="1" spans="1:4">
      <c r="A11" s="133" t="s">
        <v>191</v>
      </c>
      <c r="B11" s="195"/>
      <c r="C11" s="195"/>
      <c r="D11" s="162"/>
    </row>
    <row r="12" s="146" customFormat="1" ht="24.95" customHeight="1" spans="1:4">
      <c r="A12" s="133" t="s">
        <v>192</v>
      </c>
      <c r="B12" s="195"/>
      <c r="C12" s="195"/>
      <c r="D12" s="162"/>
    </row>
    <row r="13" s="147" customFormat="1" ht="24.95" customHeight="1" spans="1:4">
      <c r="A13" s="133" t="s">
        <v>193</v>
      </c>
      <c r="B13" s="195"/>
      <c r="C13" s="195"/>
      <c r="D13" s="162"/>
    </row>
    <row r="14" ht="24.95" customHeight="1" spans="1:4">
      <c r="A14" s="196" t="s">
        <v>194</v>
      </c>
      <c r="B14" s="159"/>
      <c r="C14" s="159"/>
      <c r="D14" s="197" t="e">
        <f>C14/B14</f>
        <v>#DIV/0!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C30" sqref="C30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73" t="s">
        <v>196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1" spans="1:4">
      <c r="A14" s="141"/>
      <c r="B14" s="141"/>
      <c r="C14" s="141"/>
      <c r="D14" s="141"/>
    </row>
    <row r="15" hidden="1" spans="1:4">
      <c r="A15" s="141"/>
      <c r="B15" s="141"/>
      <c r="C15" s="141"/>
      <c r="D15" s="141"/>
    </row>
    <row r="16" hidden="1" spans="1:4">
      <c r="A16" s="141"/>
      <c r="B16" s="141"/>
      <c r="C16" s="141"/>
      <c r="D16" s="141"/>
    </row>
    <row r="17" hidden="1" spans="1:4">
      <c r="A17" s="141"/>
      <c r="B17" s="141"/>
      <c r="C17" s="141"/>
      <c r="D17" s="141"/>
    </row>
    <row r="18" hidden="1" spans="1:4">
      <c r="A18" s="141"/>
      <c r="B18" s="141"/>
      <c r="C18" s="141"/>
      <c r="D18" s="141"/>
    </row>
    <row r="19" hidden="1" spans="1:4">
      <c r="A19" s="141"/>
      <c r="B19" s="141"/>
      <c r="C19" s="141"/>
      <c r="D19" s="141"/>
    </row>
    <row r="20" hidden="1" spans="1:4">
      <c r="A20" s="141"/>
      <c r="B20" s="141"/>
      <c r="C20" s="141"/>
      <c r="D20" s="141"/>
    </row>
    <row r="2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topLeftCell="A2" workbookViewId="0">
      <selection activeCell="F12" sqref="F12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108</v>
      </c>
      <c r="C4" s="16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7"/>
      <c r="D5" s="188"/>
    </row>
    <row r="6" s="126" customFormat="1" ht="24.95" customHeight="1" spans="1:4">
      <c r="A6" s="136" t="s">
        <v>200</v>
      </c>
      <c r="B6" s="189"/>
      <c r="C6" s="187"/>
      <c r="D6" s="188"/>
    </row>
    <row r="7" s="126" customFormat="1" ht="24.95" customHeight="1" spans="1:4">
      <c r="A7" s="136" t="s">
        <v>201</v>
      </c>
      <c r="B7" s="134"/>
      <c r="C7" s="187"/>
      <c r="D7" s="188"/>
    </row>
    <row r="8" s="126" customFormat="1" ht="24.95" customHeight="1" spans="1:4">
      <c r="A8" s="136" t="s">
        <v>202</v>
      </c>
      <c r="B8" s="189"/>
      <c r="C8" s="187"/>
      <c r="D8" s="188"/>
    </row>
    <row r="9" s="126" customFormat="1" ht="24.95" customHeight="1" spans="1:4">
      <c r="A9" s="136" t="s">
        <v>203</v>
      </c>
      <c r="B9" s="134"/>
      <c r="C9" s="187"/>
      <c r="D9" s="188"/>
    </row>
    <row r="10" s="126" customFormat="1" ht="24.95" customHeight="1" spans="1:4">
      <c r="A10" s="136" t="s">
        <v>204</v>
      </c>
      <c r="B10" s="134">
        <v>1379</v>
      </c>
      <c r="C10" s="187">
        <v>182</v>
      </c>
      <c r="D10" s="188"/>
    </row>
    <row r="11" s="126" customFormat="1" ht="24.95" customHeight="1" spans="1:4">
      <c r="A11" s="136" t="s">
        <v>205</v>
      </c>
      <c r="B11" s="134"/>
      <c r="C11" s="187"/>
      <c r="D11" s="188"/>
    </row>
    <row r="12" s="126" customFormat="1" ht="24.95" customHeight="1" spans="1:4">
      <c r="A12" s="136" t="s">
        <v>206</v>
      </c>
      <c r="B12" s="134"/>
      <c r="C12" s="187"/>
      <c r="D12" s="188"/>
    </row>
    <row r="13" s="126" customFormat="1" ht="24.95" customHeight="1" spans="1:4">
      <c r="A13" s="136" t="s">
        <v>207</v>
      </c>
      <c r="B13" s="134"/>
      <c r="C13" s="187"/>
      <c r="D13" s="188"/>
    </row>
    <row r="14" s="126" customFormat="1" ht="24.95" customHeight="1" spans="1:4">
      <c r="A14" s="136" t="s">
        <v>208</v>
      </c>
      <c r="B14" s="134"/>
      <c r="C14" s="187"/>
      <c r="D14" s="188"/>
    </row>
    <row r="15" s="126" customFormat="1" ht="24.95" customHeight="1" spans="1:4">
      <c r="A15" s="137" t="s">
        <v>209</v>
      </c>
      <c r="B15" s="138">
        <f>SUM(B5:B14)</f>
        <v>1379</v>
      </c>
      <c r="C15" s="138">
        <f>C10</f>
        <v>182</v>
      </c>
      <c r="D15" s="190">
        <f>C15/B15</f>
        <v>0.131979695431472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C14" sqref="C14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76"/>
      <c r="C7" s="176"/>
      <c r="D7" s="182"/>
    </row>
    <row r="8" s="100" customFormat="1" ht="24.95" customHeight="1" spans="1:4">
      <c r="A8" s="110" t="s">
        <v>215</v>
      </c>
      <c r="B8" s="183"/>
      <c r="C8" s="183"/>
      <c r="D8" s="182"/>
    </row>
    <row r="9" s="100" customFormat="1" ht="24.95" customHeight="1" spans="1:4">
      <c r="A9" s="114" t="s">
        <v>216</v>
      </c>
      <c r="B9" s="184"/>
      <c r="C9" s="184"/>
      <c r="D9" s="185"/>
    </row>
    <row r="10" ht="38.25" customHeight="1" spans="1:4">
      <c r="A10" s="186"/>
      <c r="B10" s="186"/>
      <c r="C10" s="186"/>
      <c r="D10" s="186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E10" sqref="E10"/>
    </sheetView>
  </sheetViews>
  <sheetFormatPr defaultColWidth="9" defaultRowHeight="13.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1" spans="1:4">
      <c r="A7" s="141"/>
      <c r="B7" s="141"/>
      <c r="C7" s="141"/>
      <c r="D7" s="141"/>
    </row>
    <row r="8" ht="53.25" customHeight="1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H19" sqref="H19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8">
        <f>SUM(B6:B9)</f>
        <v>0</v>
      </c>
      <c r="C5" s="178"/>
      <c r="D5" s="92"/>
    </row>
    <row r="6" s="4" customFormat="1" ht="24.95" customHeight="1" spans="1:45">
      <c r="A6" s="88" t="s">
        <v>222</v>
      </c>
      <c r="B6" s="179"/>
      <c r="C6" s="179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9"/>
      <c r="C7" s="179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80"/>
      <c r="C8" s="180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81"/>
      <c r="C9" s="181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9" sqref="E9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topLeftCell="A6" workbookViewId="0">
      <selection activeCell="C8" sqref="C8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758</v>
      </c>
      <c r="C5" s="106">
        <f>C6+C22</f>
        <v>1342</v>
      </c>
      <c r="D5" s="108">
        <f t="shared" ref="D5:D13" si="0">C5/B5</f>
        <v>1.77044854881266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71" t="s">
        <v>51</v>
      </c>
      <c r="B6" s="172">
        <f>B7+B8+B9+B10+B11+B12+B13+B14+B18+B19+B17</f>
        <v>632</v>
      </c>
      <c r="C6" s="86">
        <f>C7+C8+C9+C10+C11+C12+C13+C14+C15+C16+C17+C18+C19+C20+C21</f>
        <v>1342</v>
      </c>
      <c r="D6" s="108">
        <f t="shared" si="0"/>
        <v>2.12341772151899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3">
        <v>312</v>
      </c>
      <c r="C7" s="174">
        <v>470</v>
      </c>
      <c r="D7" s="112">
        <f t="shared" si="0"/>
        <v>1.50641025641026</v>
      </c>
    </row>
    <row r="8" s="100" customFormat="1" ht="24.95" customHeight="1" spans="1:4">
      <c r="A8" s="110" t="s">
        <v>53</v>
      </c>
      <c r="B8" s="173">
        <v>1</v>
      </c>
      <c r="C8" s="174">
        <v>10</v>
      </c>
      <c r="D8" s="112">
        <f t="shared" si="0"/>
        <v>10</v>
      </c>
    </row>
    <row r="9" s="100" customFormat="1" ht="24.95" customHeight="1" spans="1:4">
      <c r="A9" s="110" t="s">
        <v>54</v>
      </c>
      <c r="B9" s="173">
        <v>5</v>
      </c>
      <c r="C9" s="174">
        <v>4</v>
      </c>
      <c r="D9" s="112">
        <f t="shared" si="0"/>
        <v>0.8</v>
      </c>
    </row>
    <row r="10" s="100" customFormat="1" ht="24.95" customHeight="1" spans="1:4">
      <c r="A10" s="110" t="s">
        <v>55</v>
      </c>
      <c r="B10" s="173">
        <v>188</v>
      </c>
      <c r="C10" s="174">
        <v>760</v>
      </c>
      <c r="D10" s="112">
        <f t="shared" si="0"/>
        <v>4.04255319148936</v>
      </c>
    </row>
    <row r="11" s="100" customFormat="1" ht="24.95" customHeight="1" spans="1:4">
      <c r="A11" s="110" t="s">
        <v>56</v>
      </c>
      <c r="B11" s="173">
        <v>56</v>
      </c>
      <c r="C11" s="174">
        <v>60</v>
      </c>
      <c r="D11" s="112">
        <f t="shared" si="0"/>
        <v>1.07142857142857</v>
      </c>
    </row>
    <row r="12" s="100" customFormat="1" ht="24.95" customHeight="1" spans="1:4">
      <c r="A12" s="110" t="s">
        <v>57</v>
      </c>
      <c r="B12" s="173">
        <v>2</v>
      </c>
      <c r="C12" s="174">
        <v>2</v>
      </c>
      <c r="D12" s="112">
        <f t="shared" si="0"/>
        <v>1</v>
      </c>
    </row>
    <row r="13" s="100" customFormat="1" ht="24.95" customHeight="1" spans="1:4">
      <c r="A13" s="110" t="s">
        <v>58</v>
      </c>
      <c r="B13" s="173">
        <v>4</v>
      </c>
      <c r="C13" s="174">
        <v>4</v>
      </c>
      <c r="D13" s="112">
        <f t="shared" si="0"/>
        <v>1</v>
      </c>
    </row>
    <row r="14" s="100" customFormat="1" ht="24.95" customHeight="1" spans="1:4">
      <c r="A14" s="110" t="s">
        <v>59</v>
      </c>
      <c r="B14" s="173">
        <v>1</v>
      </c>
      <c r="C14" s="174">
        <v>1</v>
      </c>
      <c r="D14" s="112"/>
    </row>
    <row r="15" s="100" customFormat="1" ht="24.95" customHeight="1" spans="1:4">
      <c r="A15" s="110" t="s">
        <v>60</v>
      </c>
      <c r="B15" s="173"/>
      <c r="C15" s="174"/>
      <c r="D15" s="112"/>
    </row>
    <row r="16" s="100" customFormat="1" ht="24.95" customHeight="1" spans="1:4">
      <c r="A16" s="110" t="s">
        <v>61</v>
      </c>
      <c r="B16" s="173"/>
      <c r="C16" s="174"/>
      <c r="D16" s="112"/>
    </row>
    <row r="17" s="100" customFormat="1" ht="24.95" customHeight="1" spans="1:4">
      <c r="A17" s="110" t="s">
        <v>62</v>
      </c>
      <c r="B17" s="173">
        <v>1</v>
      </c>
      <c r="C17" s="174">
        <v>1</v>
      </c>
      <c r="D17" s="112"/>
    </row>
    <row r="18" s="100" customFormat="1" ht="24.95" customHeight="1" spans="1:4">
      <c r="A18" s="110" t="s">
        <v>63</v>
      </c>
      <c r="B18" s="173">
        <v>62</v>
      </c>
      <c r="C18" s="174">
        <v>30</v>
      </c>
      <c r="D18" s="112"/>
    </row>
    <row r="19" s="100" customFormat="1" ht="24.95" customHeight="1" spans="1:4">
      <c r="A19" s="110" t="s">
        <v>64</v>
      </c>
      <c r="B19" s="173"/>
      <c r="C19" s="169"/>
      <c r="D19" s="112"/>
    </row>
    <row r="20" s="100" customFormat="1" ht="24.95" customHeight="1" spans="1:4">
      <c r="A20" s="110" t="s">
        <v>65</v>
      </c>
      <c r="B20" s="173"/>
      <c r="C20" s="169"/>
      <c r="D20" s="112"/>
    </row>
    <row r="21" s="100" customFormat="1" ht="24.95" customHeight="1" spans="1:4">
      <c r="A21" s="110" t="s">
        <v>66</v>
      </c>
      <c r="B21" s="172"/>
      <c r="C21" s="169"/>
      <c r="D21" s="112"/>
    </row>
    <row r="22" s="100" customFormat="1" ht="24.95" customHeight="1" spans="1:4">
      <c r="A22" s="171" t="s">
        <v>67</v>
      </c>
      <c r="B22" s="172">
        <f>B25+B26+B27</f>
        <v>126</v>
      </c>
      <c r="C22" s="175"/>
      <c r="D22" s="108">
        <f>C22/B22</f>
        <v>0</v>
      </c>
    </row>
    <row r="23" s="100" customFormat="1" ht="24.95" customHeight="1" spans="1:4">
      <c r="A23" s="110" t="s">
        <v>68</v>
      </c>
      <c r="B23" s="173"/>
      <c r="C23" s="169"/>
      <c r="D23" s="112"/>
    </row>
    <row r="24" s="100" customFormat="1" ht="24.95" customHeight="1" spans="1:4">
      <c r="A24" s="110" t="s">
        <v>69</v>
      </c>
      <c r="B24" s="173"/>
      <c r="C24" s="169"/>
      <c r="D24" s="112" t="e">
        <f>C24/B24</f>
        <v>#DIV/0!</v>
      </c>
    </row>
    <row r="25" s="100" customFormat="1" ht="24.95" customHeight="1" spans="1:4">
      <c r="A25" s="110" t="s">
        <v>70</v>
      </c>
      <c r="B25" s="173">
        <v>1</v>
      </c>
      <c r="C25" s="169"/>
      <c r="D25" s="112"/>
    </row>
    <row r="26" s="100" customFormat="1" ht="24.95" customHeight="1" spans="1:4">
      <c r="A26" s="110" t="s">
        <v>71</v>
      </c>
      <c r="B26" s="173">
        <v>7</v>
      </c>
      <c r="C26" s="169"/>
      <c r="D26" s="112">
        <f>C26/B26</f>
        <v>0</v>
      </c>
    </row>
    <row r="27" s="100" customFormat="1" ht="24.95" customHeight="1" spans="1:4">
      <c r="A27" s="110" t="s">
        <v>72</v>
      </c>
      <c r="B27" s="173">
        <v>118</v>
      </c>
      <c r="C27" s="169"/>
      <c r="D27" s="112">
        <f>C27/B27</f>
        <v>0</v>
      </c>
    </row>
    <row r="28" s="100" customFormat="1" ht="24.95" customHeight="1" spans="1:4">
      <c r="A28" s="110" t="s">
        <v>73</v>
      </c>
      <c r="B28" s="173"/>
      <c r="C28" s="176"/>
      <c r="D28" s="112"/>
    </row>
    <row r="29" s="100" customFormat="1" ht="24.95" customHeight="1" spans="1:4">
      <c r="A29" s="114" t="s">
        <v>74</v>
      </c>
      <c r="B29" s="177"/>
      <c r="C29" s="177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C7" sqref="C7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6" t="s">
        <v>233</v>
      </c>
      <c r="B2" s="167"/>
      <c r="C2" s="167"/>
      <c r="D2" s="167"/>
    </row>
    <row r="3" customHeight="1" spans="1:4">
      <c r="A3" s="167"/>
      <c r="B3" s="167"/>
      <c r="C3" s="167"/>
      <c r="D3" s="167"/>
    </row>
    <row r="4" customHeight="1" spans="1:4">
      <c r="A4" s="167"/>
      <c r="B4" s="167"/>
      <c r="C4" s="167"/>
      <c r="D4" s="167"/>
    </row>
    <row r="5" customHeight="1" spans="1:4">
      <c r="A5" s="167"/>
      <c r="B5" s="167"/>
      <c r="C5" s="167"/>
      <c r="D5" s="167"/>
    </row>
    <row r="6" customHeight="1" spans="1:4">
      <c r="A6" s="167"/>
      <c r="B6" s="167"/>
      <c r="C6" s="167"/>
      <c r="D6" s="167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topLeftCell="A4" workbookViewId="0">
      <selection activeCell="C24" sqref="C24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3094</v>
      </c>
      <c r="C5" s="106">
        <f>C6+C7+C8+C9+C10+C11+C12+C13+C14+C15+C16+C17+C18+C19+C20+C21+C22+C23+C24+C25+C26+C27+C28+C29+C30</f>
        <v>2379</v>
      </c>
      <c r="D5" s="168">
        <f>C5/B5</f>
        <v>0.76890756302521</v>
      </c>
    </row>
    <row r="6" s="4" customFormat="1" ht="23.25" customHeight="1" spans="1:45">
      <c r="A6" s="88" t="s">
        <v>80</v>
      </c>
      <c r="B6" s="169">
        <v>1039</v>
      </c>
      <c r="C6" s="169">
        <v>773</v>
      </c>
      <c r="D6" s="168">
        <f t="shared" ref="D6:D27" si="0">C6/B6</f>
        <v>0.743984600577478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169"/>
      <c r="C7" s="169"/>
      <c r="D7" s="168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169"/>
      <c r="C8" s="169"/>
      <c r="D8" s="168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169"/>
      <c r="C9" s="169"/>
      <c r="D9" s="168" t="e">
        <f t="shared" si="0"/>
        <v>#DIV/0!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169"/>
      <c r="C10" s="169"/>
      <c r="D10" s="168" t="e">
        <f t="shared" si="0"/>
        <v>#DIV/0!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169"/>
      <c r="C11" s="169"/>
      <c r="D11" s="168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169">
        <v>107</v>
      </c>
      <c r="C12" s="169">
        <v>83</v>
      </c>
      <c r="D12" s="168">
        <f t="shared" si="0"/>
        <v>0.775700934579439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169">
        <v>320</v>
      </c>
      <c r="C13" s="169">
        <v>390</v>
      </c>
      <c r="D13" s="168">
        <f t="shared" si="0"/>
        <v>1.21875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169">
        <v>76</v>
      </c>
      <c r="C14" s="169">
        <v>83</v>
      </c>
      <c r="D14" s="168">
        <f t="shared" si="0"/>
        <v>1.09210526315789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169">
        <v>95</v>
      </c>
      <c r="C15" s="169">
        <v>76</v>
      </c>
      <c r="D15" s="168">
        <f t="shared" si="0"/>
        <v>0.8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169">
        <v>268</v>
      </c>
      <c r="C16" s="169">
        <v>110</v>
      </c>
      <c r="D16" s="168">
        <f t="shared" si="0"/>
        <v>0.41044776119403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169">
        <v>815</v>
      </c>
      <c r="C17" s="169">
        <v>731</v>
      </c>
      <c r="D17" s="168">
        <f t="shared" si="0"/>
        <v>0.896932515337423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169"/>
      <c r="C18" s="169"/>
      <c r="D18" s="168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169">
        <v>200</v>
      </c>
      <c r="C19" s="169"/>
      <c r="D19" s="168">
        <f t="shared" si="0"/>
        <v>0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169"/>
      <c r="C20" s="169"/>
      <c r="D20" s="168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169"/>
      <c r="C21" s="169"/>
      <c r="D21" s="168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169"/>
      <c r="C22" s="169"/>
      <c r="D22" s="168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169"/>
      <c r="C23" s="169"/>
      <c r="D23" s="168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169">
        <v>137</v>
      </c>
      <c r="C24" s="169">
        <v>111</v>
      </c>
      <c r="D24" s="168">
        <f t="shared" si="0"/>
        <v>0.81021897810219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169"/>
      <c r="C25" s="169"/>
      <c r="D25" s="168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169">
        <v>5</v>
      </c>
      <c r="C26" s="169"/>
      <c r="D26" s="168">
        <f t="shared" si="0"/>
        <v>0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169">
        <v>32</v>
      </c>
      <c r="C27" s="169">
        <v>22</v>
      </c>
      <c r="D27" s="168">
        <f t="shared" si="0"/>
        <v>0.6875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169"/>
      <c r="C28" s="16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70"/>
      <c r="C30" s="170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10" workbookViewId="0">
      <selection activeCell="B16" sqref="B16"/>
    </sheetView>
  </sheetViews>
  <sheetFormatPr defaultColWidth="9" defaultRowHeight="13.5" outlineLevelCol="1"/>
  <cols>
    <col min="2" max="2" width="74.875" customWidth="1"/>
  </cols>
  <sheetData>
    <row r="1" ht="58.5" customHeight="1" spans="2:2">
      <c r="B1" s="212" t="s">
        <v>1</v>
      </c>
    </row>
    <row r="2" ht="25.5" customHeight="1" spans="2:2">
      <c r="B2" s="213" t="s">
        <v>2</v>
      </c>
    </row>
    <row r="3" s="211" customFormat="1" ht="25.5" customHeight="1" spans="2:2">
      <c r="B3" s="214" t="s">
        <v>3</v>
      </c>
    </row>
    <row r="4" s="211" customFormat="1" ht="25.5" customHeight="1" spans="2:2">
      <c r="B4" s="215" t="s">
        <v>4</v>
      </c>
    </row>
    <row r="5" s="211" customFormat="1" ht="25.5" customHeight="1" spans="2:2">
      <c r="B5" s="215" t="s">
        <v>5</v>
      </c>
    </row>
    <row r="6" s="211" customFormat="1" ht="25.5" customHeight="1" spans="2:2">
      <c r="B6" s="215" t="s">
        <v>6</v>
      </c>
    </row>
    <row r="7" s="211" customFormat="1" ht="25.5" customHeight="1" spans="2:2">
      <c r="B7" s="215" t="s">
        <v>7</v>
      </c>
    </row>
    <row r="8" s="211" customFormat="1" ht="25.5" customHeight="1" spans="2:2">
      <c r="B8" s="215" t="s">
        <v>8</v>
      </c>
    </row>
    <row r="9" s="211" customFormat="1" ht="25.5" customHeight="1" spans="2:2">
      <c r="B9" s="214" t="s">
        <v>9</v>
      </c>
    </row>
    <row r="10" s="211" customFormat="1" ht="25.5" customHeight="1" spans="2:2">
      <c r="B10" s="215" t="s">
        <v>10</v>
      </c>
    </row>
    <row r="11" s="211" customFormat="1" ht="25.5" customHeight="1" spans="2:2">
      <c r="B11" s="215" t="s">
        <v>11</v>
      </c>
    </row>
    <row r="12" s="211" customFormat="1" ht="25.5" customHeight="1" spans="2:2">
      <c r="B12" s="215" t="s">
        <v>12</v>
      </c>
    </row>
    <row r="13" s="211" customFormat="1" ht="25.5" customHeight="1" spans="2:2">
      <c r="B13" s="215" t="s">
        <v>13</v>
      </c>
    </row>
    <row r="14" s="211" customFormat="1" ht="25.5" customHeight="1" spans="2:2">
      <c r="B14" s="215" t="s">
        <v>14</v>
      </c>
    </row>
    <row r="15" s="211" customFormat="1" ht="25.5" customHeight="1" spans="2:2">
      <c r="B15" s="214" t="s">
        <v>15</v>
      </c>
    </row>
    <row r="16" s="211" customFormat="1" ht="25.5" customHeight="1" spans="2:2">
      <c r="B16" s="215" t="s">
        <v>16</v>
      </c>
    </row>
    <row r="17" s="211" customFormat="1" ht="25.5" customHeight="1" spans="2:2">
      <c r="B17" s="215" t="s">
        <v>17</v>
      </c>
    </row>
    <row r="18" s="211" customFormat="1" ht="25.5" customHeight="1" spans="2:2">
      <c r="B18" s="215" t="s">
        <v>18</v>
      </c>
    </row>
    <row r="19" s="211" customFormat="1" ht="25.5" customHeight="1" spans="2:2">
      <c r="B19" s="215" t="s">
        <v>19</v>
      </c>
    </row>
    <row r="20" ht="25.5" customHeight="1" spans="2:2">
      <c r="B20" s="213" t="s">
        <v>20</v>
      </c>
    </row>
    <row r="21" ht="25.5" customHeight="1" spans="2:2">
      <c r="B21" s="214" t="s">
        <v>3</v>
      </c>
    </row>
    <row r="22" ht="25.5" customHeight="1" spans="2:2">
      <c r="B22" s="215" t="s">
        <v>21</v>
      </c>
    </row>
    <row r="23" ht="25.5" customHeight="1" spans="2:2">
      <c r="B23" s="215" t="s">
        <v>22</v>
      </c>
    </row>
    <row r="24" ht="25.5" customHeight="1" spans="2:2">
      <c r="B24" s="215" t="s">
        <v>23</v>
      </c>
    </row>
    <row r="25" ht="25.5" customHeight="1" spans="2:2">
      <c r="B25" s="215" t="s">
        <v>24</v>
      </c>
    </row>
    <row r="26" ht="25.5" customHeight="1" spans="2:2">
      <c r="B26" s="215" t="s">
        <v>25</v>
      </c>
    </row>
    <row r="27" ht="25.5" customHeight="1" spans="2:2">
      <c r="B27" s="214" t="s">
        <v>9</v>
      </c>
    </row>
    <row r="28" ht="25.5" customHeight="1" spans="2:2">
      <c r="B28" s="215" t="s">
        <v>26</v>
      </c>
    </row>
    <row r="29" ht="25.5" customHeight="1" spans="2:2">
      <c r="B29" s="215" t="s">
        <v>27</v>
      </c>
    </row>
    <row r="30" ht="25.5" customHeight="1" spans="2:2">
      <c r="B30" s="215" t="s">
        <v>28</v>
      </c>
    </row>
    <row r="31" ht="25.5" customHeight="1" spans="2:2">
      <c r="B31" s="215" t="s">
        <v>29</v>
      </c>
    </row>
    <row r="32" ht="25.5" customHeight="1" spans="2:2">
      <c r="B32" s="215" t="s">
        <v>30</v>
      </c>
    </row>
    <row r="33" ht="25.5" customHeight="1" spans="2:2">
      <c r="B33" s="214" t="s">
        <v>15</v>
      </c>
    </row>
    <row r="34" ht="25.5" customHeight="1" spans="2:2">
      <c r="B34" s="215" t="s">
        <v>31</v>
      </c>
    </row>
    <row r="35" ht="25.5" customHeight="1" spans="2:2">
      <c r="B35" s="215" t="s">
        <v>32</v>
      </c>
    </row>
    <row r="36" ht="25.5" customHeight="1" spans="2:2">
      <c r="B36" s="215" t="s">
        <v>33</v>
      </c>
    </row>
    <row r="37" ht="25.5" customHeight="1" spans="2:2">
      <c r="B37" s="215" t="s">
        <v>34</v>
      </c>
    </row>
    <row r="38" ht="25.5" customHeight="1" spans="2:2">
      <c r="B38" s="213" t="s">
        <v>35</v>
      </c>
    </row>
    <row r="39" ht="25.5" customHeight="1" spans="2:2">
      <c r="B39" s="216" t="s">
        <v>36</v>
      </c>
    </row>
    <row r="40" ht="25.5" customHeight="1" spans="2:2">
      <c r="B40" s="216" t="s">
        <v>37</v>
      </c>
    </row>
    <row r="41" ht="25.5" customHeight="1" spans="2:2">
      <c r="B41" s="216" t="s">
        <v>38</v>
      </c>
    </row>
    <row r="42" ht="25.5" customHeight="1" spans="2:2">
      <c r="B42" s="216" t="s">
        <v>39</v>
      </c>
    </row>
    <row r="43" ht="25.5" customHeight="1" spans="2:2">
      <c r="B43" s="216" t="s">
        <v>40</v>
      </c>
    </row>
    <row r="44" ht="25.5" customHeight="1" spans="2:2">
      <c r="B44" s="216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C9" sqref="C9"/>
    </sheetView>
  </sheetViews>
  <sheetFormatPr defaultColWidth="9" defaultRowHeight="13.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6" t="s">
        <v>243</v>
      </c>
      <c r="B2" s="167"/>
      <c r="C2" s="167"/>
      <c r="D2" s="167"/>
    </row>
    <row r="3" ht="42.75" customHeight="1" spans="1:4">
      <c r="A3" s="167"/>
      <c r="B3" s="167"/>
      <c r="C3" s="167"/>
      <c r="D3" s="167"/>
    </row>
    <row r="4" ht="42.75" customHeight="1" spans="1:4">
      <c r="A4" s="167"/>
      <c r="B4" s="167"/>
      <c r="C4" s="167"/>
      <c r="D4" s="167"/>
    </row>
    <row r="5" ht="101.1" customHeight="1" spans="1:4">
      <c r="A5" s="167"/>
      <c r="B5" s="167"/>
      <c r="C5" s="167"/>
      <c r="D5" s="167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abSelected="1" zoomScale="110" zoomScaleNormal="110" workbookViewId="0">
      <selection activeCell="C40" sqref="C40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236</v>
      </c>
      <c r="C4" s="164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5" t="s">
        <v>110</v>
      </c>
      <c r="B5" s="134">
        <f>SUM(B6:B17)</f>
        <v>1230</v>
      </c>
      <c r="C5" s="134"/>
      <c r="D5" s="135">
        <f>IFERROR(C5/B5,0)</f>
        <v>0</v>
      </c>
    </row>
    <row r="6" s="126" customFormat="1" ht="24.95" customHeight="1" spans="1:4">
      <c r="A6" s="16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5" t="s">
        <v>115</v>
      </c>
      <c r="B10" s="134">
        <v>975</v>
      </c>
      <c r="C10" s="134"/>
      <c r="D10" s="135">
        <f t="shared" si="0"/>
        <v>0</v>
      </c>
    </row>
    <row r="11" s="126" customFormat="1" ht="24.95" customHeight="1" spans="1:4">
      <c r="A11" s="165" t="s">
        <v>116</v>
      </c>
      <c r="B11" s="134">
        <v>255</v>
      </c>
      <c r="C11" s="134"/>
      <c r="D11" s="135">
        <f t="shared" si="0"/>
        <v>0</v>
      </c>
    </row>
    <row r="12" s="126" customFormat="1" ht="24.95" customHeight="1" spans="1:4">
      <c r="A12" s="16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5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97</v>
      </c>
      <c r="C39" s="134">
        <f>C40+C41+C42+C43+C44+C45+C46+C47+C48+C49+C50+C51+C52+C53+C54+C55+C56+C57+C58+C59+C60</f>
        <v>322</v>
      </c>
      <c r="D39" s="135">
        <f t="shared" si="0"/>
        <v>3.31958762886598</v>
      </c>
    </row>
    <row r="40" s="126" customFormat="1" ht="24.95" customHeight="1" spans="1:4">
      <c r="A40" s="136" t="s">
        <v>145</v>
      </c>
      <c r="B40" s="134">
        <v>25</v>
      </c>
      <c r="C40" s="134">
        <v>238</v>
      </c>
      <c r="D40" s="135">
        <f t="shared" si="0"/>
        <v>9.52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>
        <v>12</v>
      </c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72</v>
      </c>
      <c r="C51" s="134">
        <v>72</v>
      </c>
      <c r="D51" s="135">
        <f t="shared" si="0"/>
        <v>1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1327</v>
      </c>
      <c r="C61" s="138">
        <f>C5+C39</f>
        <v>322</v>
      </c>
      <c r="D61" s="139">
        <f t="shared" si="0"/>
        <v>0.242652599849284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10" workbookViewId="0">
      <selection activeCell="I16" sqref="I16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246</v>
      </c>
      <c r="B1" s="143"/>
      <c r="C1" s="143"/>
    </row>
    <row r="2" s="143" customFormat="1" ht="20.25" spans="1:4">
      <c r="A2" s="149" t="s">
        <v>247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48</v>
      </c>
      <c r="C4" s="132" t="s">
        <v>230</v>
      </c>
      <c r="D4" s="84" t="s">
        <v>231</v>
      </c>
    </row>
    <row r="5" s="145" customFormat="1" ht="24.95" customHeight="1" spans="1:4">
      <c r="A5" s="153" t="s">
        <v>50</v>
      </c>
      <c r="B5" s="154">
        <f>SUM(B6:B19)</f>
        <v>0</v>
      </c>
      <c r="C5" s="154">
        <f>SUM(C6:C19)</f>
        <v>0</v>
      </c>
      <c r="D5" s="162" t="e">
        <f>C5/B5</f>
        <v>#DIV/0!</v>
      </c>
    </row>
    <row r="6" s="145" customFormat="1" ht="24.95" customHeight="1" spans="1:4">
      <c r="A6" s="133" t="s">
        <v>169</v>
      </c>
      <c r="B6" s="163"/>
      <c r="C6" s="163"/>
      <c r="D6" s="156"/>
    </row>
    <row r="7" s="145" customFormat="1" ht="24.95" customHeight="1" spans="1:4">
      <c r="A7" s="133" t="s">
        <v>170</v>
      </c>
      <c r="B7" s="163"/>
      <c r="C7" s="163"/>
      <c r="D7" s="156"/>
    </row>
    <row r="8" s="145" customFormat="1" ht="24.95" customHeight="1" spans="1:4">
      <c r="A8" s="133" t="s">
        <v>171</v>
      </c>
      <c r="B8" s="163"/>
      <c r="C8" s="163"/>
      <c r="D8" s="156"/>
    </row>
    <row r="9" s="145" customFormat="1" ht="24.95" customHeight="1" spans="1:4">
      <c r="A9" s="133" t="s">
        <v>172</v>
      </c>
      <c r="B9" s="163"/>
      <c r="C9" s="163"/>
      <c r="D9" s="156"/>
    </row>
    <row r="10" s="145" customFormat="1" ht="24.95" customHeight="1" spans="1:4">
      <c r="A10" s="133" t="s">
        <v>173</v>
      </c>
      <c r="B10" s="163"/>
      <c r="C10" s="163"/>
      <c r="D10" s="162" t="e">
        <f>C10/B10</f>
        <v>#DIV/0!</v>
      </c>
    </row>
    <row r="11" s="145" customFormat="1" ht="24.95" customHeight="1" spans="1:4">
      <c r="A11" s="133" t="s">
        <v>174</v>
      </c>
      <c r="B11" s="163"/>
      <c r="C11" s="163"/>
      <c r="D11" s="156"/>
    </row>
    <row r="12" s="146" customFormat="1" ht="24.95" customHeight="1" spans="1:4">
      <c r="A12" s="133" t="s">
        <v>175</v>
      </c>
      <c r="B12" s="163"/>
      <c r="C12" s="163"/>
      <c r="D12" s="162" t="e">
        <f>C12/B12</f>
        <v>#DIV/0!</v>
      </c>
    </row>
    <row r="13" s="147" customFormat="1" ht="24.95" customHeight="1" spans="1:4">
      <c r="A13" s="133" t="s">
        <v>176</v>
      </c>
      <c r="B13" s="163"/>
      <c r="C13" s="163"/>
      <c r="D13" s="156"/>
    </row>
    <row r="14" ht="24.95" customHeight="1" spans="1:4">
      <c r="A14" s="133" t="s">
        <v>177</v>
      </c>
      <c r="B14" s="163"/>
      <c r="C14" s="163"/>
      <c r="D14" s="156"/>
    </row>
    <row r="15" ht="24.95" customHeight="1" spans="1:4">
      <c r="A15" s="133" t="s">
        <v>178</v>
      </c>
      <c r="B15" s="163"/>
      <c r="C15" s="163"/>
      <c r="D15" s="156"/>
    </row>
    <row r="16" ht="24.95" customHeight="1" spans="1:4">
      <c r="A16" s="133" t="s">
        <v>179</v>
      </c>
      <c r="B16" s="163"/>
      <c r="C16" s="163"/>
      <c r="D16" s="162"/>
    </row>
    <row r="17" ht="39.75" customHeight="1" spans="1:4">
      <c r="A17" s="133" t="s">
        <v>180</v>
      </c>
      <c r="B17" s="163"/>
      <c r="C17" s="163"/>
      <c r="D17" s="156"/>
    </row>
    <row r="18" ht="24.95" customHeight="1" spans="1:4">
      <c r="A18" s="133" t="s">
        <v>181</v>
      </c>
      <c r="B18" s="163"/>
      <c r="C18" s="163"/>
      <c r="D18" s="162" t="e">
        <f>C18/B18</f>
        <v>#DIV/0!</v>
      </c>
    </row>
    <row r="19" ht="24.95" customHeight="1" spans="1:4">
      <c r="A19" s="158" t="s">
        <v>248</v>
      </c>
      <c r="B19" s="159"/>
      <c r="C19" s="159"/>
      <c r="D19" s="160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20" sqref="D20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B9" sqref="B9"/>
    </sheetView>
  </sheetViews>
  <sheetFormatPr defaultColWidth="9.125" defaultRowHeight="14.25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251</v>
      </c>
      <c r="B1" s="143"/>
      <c r="C1" s="143"/>
    </row>
    <row r="2" s="143" customFormat="1" ht="20.25" spans="1:4">
      <c r="A2" s="149" t="s">
        <v>252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236</v>
      </c>
      <c r="C4" s="132" t="s">
        <v>230</v>
      </c>
      <c r="D4" s="84" t="s">
        <v>237</v>
      </c>
    </row>
    <row r="5" s="145" customFormat="1" ht="24.95" customHeight="1" spans="1:4">
      <c r="A5" s="153" t="s">
        <v>79</v>
      </c>
      <c r="B5" s="154">
        <f>SUM(B6:B14)</f>
        <v>182</v>
      </c>
      <c r="C5" s="154"/>
      <c r="D5" s="155"/>
    </row>
    <row r="6" s="145" customFormat="1" ht="24.95" customHeight="1" spans="1:4">
      <c r="A6" s="133" t="s">
        <v>186</v>
      </c>
      <c r="B6" s="154"/>
      <c r="C6" s="154"/>
      <c r="D6" s="156"/>
    </row>
    <row r="7" s="145" customFormat="1" ht="24.95" customHeight="1" spans="1:4">
      <c r="A7" s="133" t="s">
        <v>187</v>
      </c>
      <c r="B7" s="154"/>
      <c r="C7" s="154"/>
      <c r="D7" s="156"/>
    </row>
    <row r="8" s="145" customFormat="1" ht="24.95" customHeight="1" spans="1:4">
      <c r="A8" s="133" t="s">
        <v>188</v>
      </c>
      <c r="B8" s="154"/>
      <c r="C8" s="154"/>
      <c r="D8" s="156"/>
    </row>
    <row r="9" s="145" customFormat="1" ht="24.95" customHeight="1" spans="1:4">
      <c r="A9" s="133" t="s">
        <v>189</v>
      </c>
      <c r="B9" s="154">
        <v>182</v>
      </c>
      <c r="C9" s="154"/>
      <c r="D9" s="157">
        <f>C9/B9</f>
        <v>0</v>
      </c>
    </row>
    <row r="10" s="145" customFormat="1" ht="24.95" customHeight="1" spans="1:4">
      <c r="A10" s="133" t="s">
        <v>190</v>
      </c>
      <c r="B10" s="154"/>
      <c r="C10" s="154"/>
      <c r="D10" s="156"/>
    </row>
    <row r="11" s="145" customFormat="1" ht="24.95" customHeight="1" spans="1:4">
      <c r="A11" s="133" t="s">
        <v>191</v>
      </c>
      <c r="B11" s="154"/>
      <c r="C11" s="154"/>
      <c r="D11" s="156"/>
    </row>
    <row r="12" s="146" customFormat="1" ht="24.95" customHeight="1" spans="1:4">
      <c r="A12" s="133" t="s">
        <v>192</v>
      </c>
      <c r="B12" s="154"/>
      <c r="C12" s="154"/>
      <c r="D12" s="156"/>
    </row>
    <row r="13" s="147" customFormat="1" ht="24.95" customHeight="1" spans="1:4">
      <c r="A13" s="133" t="s">
        <v>193</v>
      </c>
      <c r="B13" s="154"/>
      <c r="C13" s="154"/>
      <c r="D13" s="156"/>
    </row>
    <row r="14" ht="24.95" customHeight="1" spans="1:4">
      <c r="A14" s="158" t="s">
        <v>253</v>
      </c>
      <c r="B14" s="159"/>
      <c r="C14" s="159"/>
      <c r="D14" s="160"/>
    </row>
    <row r="20" spans="10:10">
      <c r="J20" s="161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B20" sqref="B20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B11" sqref="B11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>
        <v>182</v>
      </c>
      <c r="C10" s="134"/>
      <c r="D10" s="135">
        <f t="shared" si="0"/>
        <v>0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182</v>
      </c>
      <c r="C14" s="138">
        <f>SUM(C5:C13)</f>
        <v>0</v>
      </c>
      <c r="D14" s="139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C8" sqref="C8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C19" sqref="C19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260</v>
      </c>
      <c r="B1" s="72"/>
      <c r="C1" s="72"/>
      <c r="D1" s="72"/>
    </row>
    <row r="2" ht="14.25" customHeight="1" spans="1:4">
      <c r="A2" s="73" t="s">
        <v>261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E11" sqref="E11:E12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262</v>
      </c>
    </row>
    <row r="2" ht="30.75" customHeight="1" spans="1:45">
      <c r="A2" s="75" t="s">
        <v>263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opLeftCell="A4" workbookViewId="0">
      <selection activeCell="C5" sqref="C5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206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207">
        <f>B6+B22</f>
        <v>1661</v>
      </c>
      <c r="C5" s="207">
        <f>C6+C22</f>
        <v>758</v>
      </c>
      <c r="D5" s="208">
        <f t="shared" ref="D5:D13" si="0">C5/B5</f>
        <v>0.456351595424443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71" t="s">
        <v>51</v>
      </c>
      <c r="B6" s="207">
        <v>1635</v>
      </c>
      <c r="C6" s="172">
        <f>C7+C8+C9+C10+C11+C12+C13+C14+C18+C19+C17</f>
        <v>632</v>
      </c>
      <c r="D6" s="208">
        <f t="shared" si="0"/>
        <v>0.386544342507645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76">
        <v>493</v>
      </c>
      <c r="C7" s="173">
        <v>312</v>
      </c>
      <c r="D7" s="208">
        <f t="shared" si="0"/>
        <v>0.632860040567951</v>
      </c>
    </row>
    <row r="8" s="100" customFormat="1" ht="24.95" customHeight="1" spans="1:4">
      <c r="A8" s="110" t="s">
        <v>53</v>
      </c>
      <c r="B8" s="176">
        <v>6</v>
      </c>
      <c r="C8" s="173">
        <v>1</v>
      </c>
      <c r="D8" s="208">
        <f t="shared" si="0"/>
        <v>0.166666666666667</v>
      </c>
    </row>
    <row r="9" s="100" customFormat="1" ht="24.95" customHeight="1" spans="1:4">
      <c r="A9" s="110" t="s">
        <v>54</v>
      </c>
      <c r="B9" s="176">
        <v>36</v>
      </c>
      <c r="C9" s="173">
        <v>5</v>
      </c>
      <c r="D9" s="208">
        <f t="shared" si="0"/>
        <v>0.138888888888889</v>
      </c>
    </row>
    <row r="10" s="100" customFormat="1" ht="24.95" customHeight="1" spans="1:4">
      <c r="A10" s="110" t="s">
        <v>55</v>
      </c>
      <c r="B10" s="176">
        <v>959</v>
      </c>
      <c r="C10" s="173">
        <v>188</v>
      </c>
      <c r="D10" s="208">
        <f t="shared" si="0"/>
        <v>0.196037539103233</v>
      </c>
    </row>
    <row r="11" s="100" customFormat="1" ht="24.95" customHeight="1" spans="1:4">
      <c r="A11" s="110" t="s">
        <v>56</v>
      </c>
      <c r="B11" s="176">
        <v>102</v>
      </c>
      <c r="C11" s="173">
        <v>56</v>
      </c>
      <c r="D11" s="208">
        <f t="shared" si="0"/>
        <v>0.549019607843137</v>
      </c>
    </row>
    <row r="12" s="100" customFormat="1" ht="24.95" customHeight="1" spans="1:4">
      <c r="A12" s="110" t="s">
        <v>57</v>
      </c>
      <c r="B12" s="176">
        <v>1</v>
      </c>
      <c r="C12" s="173">
        <v>2</v>
      </c>
      <c r="D12" s="208">
        <f t="shared" si="0"/>
        <v>2</v>
      </c>
    </row>
    <row r="13" s="100" customFormat="1" ht="24.95" customHeight="1" spans="1:4">
      <c r="A13" s="110" t="s">
        <v>58</v>
      </c>
      <c r="B13" s="176">
        <v>11</v>
      </c>
      <c r="C13" s="173">
        <v>4</v>
      </c>
      <c r="D13" s="208">
        <f t="shared" si="0"/>
        <v>0.363636363636364</v>
      </c>
    </row>
    <row r="14" s="100" customFormat="1" ht="24.95" customHeight="1" spans="1:4">
      <c r="A14" s="110" t="s">
        <v>59</v>
      </c>
      <c r="B14" s="176"/>
      <c r="C14" s="173">
        <v>1</v>
      </c>
      <c r="D14" s="208"/>
    </row>
    <row r="15" s="100" customFormat="1" ht="24.95" customHeight="1" spans="1:4">
      <c r="A15" s="110" t="s">
        <v>60</v>
      </c>
      <c r="B15" s="176"/>
      <c r="C15" s="173"/>
      <c r="D15" s="208"/>
    </row>
    <row r="16" s="100" customFormat="1" ht="24.95" customHeight="1" spans="1:4">
      <c r="A16" s="110" t="s">
        <v>61</v>
      </c>
      <c r="B16" s="176"/>
      <c r="C16" s="173"/>
      <c r="D16" s="208"/>
    </row>
    <row r="17" s="100" customFormat="1" ht="24.95" customHeight="1" spans="1:4">
      <c r="A17" s="110" t="s">
        <v>62</v>
      </c>
      <c r="B17" s="176"/>
      <c r="C17" s="173">
        <v>1</v>
      </c>
      <c r="D17" s="208"/>
    </row>
    <row r="18" s="100" customFormat="1" ht="24.95" customHeight="1" spans="1:4">
      <c r="A18" s="110" t="s">
        <v>63</v>
      </c>
      <c r="B18" s="176">
        <v>27</v>
      </c>
      <c r="C18" s="173">
        <v>62</v>
      </c>
      <c r="D18" s="208">
        <f>C18/B18</f>
        <v>2.2962962962963</v>
      </c>
    </row>
    <row r="19" s="100" customFormat="1" ht="24.95" customHeight="1" spans="1:4">
      <c r="A19" s="110" t="s">
        <v>64</v>
      </c>
      <c r="B19" s="176"/>
      <c r="C19" s="173"/>
      <c r="D19" s="208"/>
    </row>
    <row r="20" s="100" customFormat="1" ht="24.95" customHeight="1" spans="1:4">
      <c r="A20" s="110" t="s">
        <v>65</v>
      </c>
      <c r="B20" s="176"/>
      <c r="C20" s="173"/>
      <c r="D20" s="208"/>
    </row>
    <row r="21" s="100" customFormat="1" ht="24.95" customHeight="1" spans="1:4">
      <c r="A21" s="110" t="s">
        <v>66</v>
      </c>
      <c r="B21" s="176"/>
      <c r="C21" s="172"/>
      <c r="D21" s="208"/>
    </row>
    <row r="22" s="100" customFormat="1" ht="24.95" customHeight="1" spans="1:4">
      <c r="A22" s="171" t="s">
        <v>67</v>
      </c>
      <c r="B22" s="207">
        <v>26</v>
      </c>
      <c r="C22" s="172">
        <f>C25+C26+C27</f>
        <v>126</v>
      </c>
      <c r="D22" s="208">
        <f>C22/B22</f>
        <v>4.84615384615385</v>
      </c>
    </row>
    <row r="23" s="100" customFormat="1" ht="24.95" customHeight="1" spans="1:4">
      <c r="A23" s="110" t="s">
        <v>68</v>
      </c>
      <c r="B23" s="176"/>
      <c r="C23" s="173"/>
      <c r="D23" s="209"/>
    </row>
    <row r="24" s="100" customFormat="1" ht="24.95" customHeight="1" spans="1:4">
      <c r="A24" s="110" t="s">
        <v>69</v>
      </c>
      <c r="B24" s="176">
        <v>1</v>
      </c>
      <c r="C24" s="173"/>
      <c r="D24" s="209"/>
    </row>
    <row r="25" s="100" customFormat="1" ht="24.95" customHeight="1" spans="1:4">
      <c r="A25" s="110" t="s">
        <v>70</v>
      </c>
      <c r="B25" s="176"/>
      <c r="C25" s="173">
        <v>1</v>
      </c>
      <c r="D25" s="209"/>
    </row>
    <row r="26" s="100" customFormat="1" ht="24.95" customHeight="1" spans="1:4">
      <c r="A26" s="110" t="s">
        <v>71</v>
      </c>
      <c r="B26" s="176">
        <v>5</v>
      </c>
      <c r="C26" s="173">
        <v>7</v>
      </c>
      <c r="D26" s="208">
        <f>C26/B26</f>
        <v>1.4</v>
      </c>
    </row>
    <row r="27" s="100" customFormat="1" ht="24.95" customHeight="1" spans="1:4">
      <c r="A27" s="110" t="s">
        <v>72</v>
      </c>
      <c r="B27" s="176">
        <v>20</v>
      </c>
      <c r="C27" s="173">
        <v>118</v>
      </c>
      <c r="D27" s="208">
        <f>C27/B27</f>
        <v>5.9</v>
      </c>
    </row>
    <row r="28" s="100" customFormat="1" ht="24.95" customHeight="1" spans="1:4">
      <c r="A28" s="110" t="s">
        <v>73</v>
      </c>
      <c r="B28" s="176"/>
      <c r="C28" s="173"/>
      <c r="D28" s="208"/>
    </row>
    <row r="29" s="100" customFormat="1" ht="24.95" customHeight="1" spans="1:4">
      <c r="A29" s="114" t="s">
        <v>74</v>
      </c>
      <c r="B29" s="177"/>
      <c r="C29" s="177"/>
      <c r="D29" s="21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C19" sqref="C19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264</v>
      </c>
      <c r="B1" s="72"/>
      <c r="C1" s="72"/>
      <c r="D1" s="72"/>
    </row>
    <row r="2" ht="14.25" customHeight="1" spans="1:4">
      <c r="A2" s="73" t="s">
        <v>265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266</v>
      </c>
      <c r="B1" s="4"/>
    </row>
    <row r="2" s="38" customFormat="1" ht="28.7" customHeight="1" spans="1:7">
      <c r="A2" s="40" t="s">
        <v>267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268</v>
      </c>
    </row>
    <row r="4" ht="26.25" customHeight="1" spans="1:7">
      <c r="A4" s="65" t="s">
        <v>269</v>
      </c>
      <c r="B4" s="65" t="s">
        <v>270</v>
      </c>
      <c r="C4" s="65"/>
      <c r="D4" s="65"/>
      <c r="E4" s="65" t="s">
        <v>271</v>
      </c>
      <c r="F4" s="65"/>
      <c r="G4" s="65"/>
    </row>
    <row r="5" ht="26.25" customHeight="1" spans="1:7">
      <c r="A5" s="65"/>
      <c r="B5" s="66"/>
      <c r="C5" s="65" t="s">
        <v>272</v>
      </c>
      <c r="D5" s="65" t="s">
        <v>273</v>
      </c>
      <c r="E5" s="66"/>
      <c r="F5" s="65" t="s">
        <v>272</v>
      </c>
      <c r="G5" s="65" t="s">
        <v>273</v>
      </c>
    </row>
    <row r="6" ht="26.25" customHeight="1" spans="1:7">
      <c r="A6" s="65" t="s">
        <v>274</v>
      </c>
      <c r="B6" s="65" t="s">
        <v>275</v>
      </c>
      <c r="C6" s="65" t="s">
        <v>276</v>
      </c>
      <c r="D6" s="65" t="s">
        <v>277</v>
      </c>
      <c r="E6" s="65" t="s">
        <v>278</v>
      </c>
      <c r="F6" s="65" t="s">
        <v>279</v>
      </c>
      <c r="G6" s="65" t="s">
        <v>280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5" workbookViewId="0">
      <selection activeCell="B13" sqref="B13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281</v>
      </c>
      <c r="B1" s="4"/>
    </row>
    <row r="2" s="38" customFormat="1" ht="28.7" customHeight="1" spans="1:3">
      <c r="A2" s="40" t="s">
        <v>282</v>
      </c>
      <c r="B2" s="40"/>
      <c r="C2" s="40"/>
    </row>
    <row r="3" ht="25.5" customHeight="1" spans="1:3">
      <c r="A3" s="53"/>
      <c r="B3" s="53"/>
      <c r="C3" s="54" t="s">
        <v>268</v>
      </c>
    </row>
    <row r="4" ht="46.5" customHeight="1" spans="1:3">
      <c r="A4" s="42" t="s">
        <v>46</v>
      </c>
      <c r="B4" s="43" t="s">
        <v>283</v>
      </c>
      <c r="C4" s="44" t="s">
        <v>284</v>
      </c>
    </row>
    <row r="5" ht="56.25" customHeight="1" spans="1:3">
      <c r="A5" s="55" t="s">
        <v>285</v>
      </c>
      <c r="B5" s="57"/>
      <c r="C5" s="62"/>
    </row>
    <row r="6" ht="56.25" customHeight="1" spans="1:3">
      <c r="A6" s="55" t="s">
        <v>286</v>
      </c>
      <c r="B6" s="62"/>
      <c r="C6" s="62"/>
    </row>
    <row r="7" ht="56.25" customHeight="1" spans="1:3">
      <c r="A7" s="55" t="s">
        <v>287</v>
      </c>
      <c r="B7" s="62"/>
      <c r="C7" s="62"/>
    </row>
    <row r="8" ht="56.25" customHeight="1" spans="1:6">
      <c r="A8" s="55" t="s">
        <v>288</v>
      </c>
      <c r="B8" s="62"/>
      <c r="C8" s="62"/>
      <c r="E8" s="63"/>
      <c r="F8" s="63"/>
    </row>
    <row r="9" ht="56.25" customHeight="1" spans="1:3">
      <c r="A9" s="55" t="s">
        <v>289</v>
      </c>
      <c r="B9" s="62"/>
      <c r="C9" s="62"/>
    </row>
    <row r="10" ht="56.25" customHeight="1" spans="1:3">
      <c r="A10" s="55" t="s">
        <v>290</v>
      </c>
      <c r="B10" s="62"/>
      <c r="C10" s="62"/>
    </row>
    <row r="11" ht="56.25" customHeight="1" spans="1:3">
      <c r="A11" s="55" t="s">
        <v>291</v>
      </c>
      <c r="B11" s="62"/>
      <c r="C11" s="62"/>
    </row>
    <row r="12" ht="56.25" customHeight="1" spans="1:3">
      <c r="A12" s="55" t="s">
        <v>292</v>
      </c>
      <c r="B12" s="57"/>
      <c r="C12" s="62"/>
    </row>
    <row r="13" ht="56.25" customHeight="1" spans="1:3">
      <c r="A13" s="58" t="s">
        <v>293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opLeftCell="A5" workbookViewId="0">
      <selection activeCell="A11" sqref="A11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294</v>
      </c>
    </row>
    <row r="2" s="38" customFormat="1" ht="48" customHeight="1" spans="1:3">
      <c r="A2" s="40" t="s">
        <v>295</v>
      </c>
      <c r="B2" s="40"/>
      <c r="C2" s="40"/>
    </row>
    <row r="3" ht="33" customHeight="1" spans="1:3">
      <c r="A3" s="53"/>
      <c r="B3" s="53"/>
      <c r="C3" s="54" t="s">
        <v>268</v>
      </c>
    </row>
    <row r="4" ht="66.75" customHeight="1" spans="1:3">
      <c r="A4" s="42" t="s">
        <v>46</v>
      </c>
      <c r="B4" s="43" t="s">
        <v>283</v>
      </c>
      <c r="C4" s="44" t="s">
        <v>284</v>
      </c>
    </row>
    <row r="5" ht="58.5" customHeight="1" spans="1:3">
      <c r="A5" s="55" t="s">
        <v>296</v>
      </c>
      <c r="B5" s="56"/>
      <c r="C5" s="56"/>
    </row>
    <row r="6" ht="58.5" customHeight="1" spans="1:3">
      <c r="A6" s="55" t="s">
        <v>297</v>
      </c>
      <c r="B6" s="56"/>
      <c r="C6" s="56"/>
    </row>
    <row r="7" ht="58.5" customHeight="1" spans="1:3">
      <c r="A7" s="55" t="s">
        <v>298</v>
      </c>
      <c r="B7" s="56"/>
      <c r="C7" s="56"/>
    </row>
    <row r="8" ht="58.5" customHeight="1" spans="1:3">
      <c r="A8" s="55" t="s">
        <v>299</v>
      </c>
      <c r="B8" s="56"/>
      <c r="C8" s="56"/>
    </row>
    <row r="9" ht="58.5" customHeight="1" spans="1:3">
      <c r="A9" s="55" t="s">
        <v>300</v>
      </c>
      <c r="B9" s="56"/>
      <c r="C9" s="56"/>
    </row>
    <row r="10" ht="58.5" customHeight="1" spans="1:3">
      <c r="A10" s="55" t="s">
        <v>301</v>
      </c>
      <c r="B10" s="57"/>
      <c r="C10" s="56"/>
    </row>
    <row r="11" ht="58.5" customHeight="1" spans="1:3">
      <c r="A11" s="58" t="s">
        <v>302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11" activePane="bottomLeft" state="frozen"/>
      <selection/>
      <selection pane="bottomLeft" activeCell="G23" sqref="G23:G24"/>
    </sheetView>
  </sheetViews>
  <sheetFormatPr defaultColWidth="10" defaultRowHeight="13.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303</v>
      </c>
    </row>
    <row r="2" s="38" customFormat="1" ht="28.7" customHeight="1" spans="1:4">
      <c r="A2" s="40" t="s">
        <v>304</v>
      </c>
      <c r="B2" s="40"/>
      <c r="C2" s="40"/>
      <c r="D2" s="40"/>
    </row>
    <row r="3" ht="24" customHeight="1" spans="4:4">
      <c r="D3" s="41" t="s">
        <v>268</v>
      </c>
    </row>
    <row r="4" ht="28.5" customHeight="1" spans="1:4">
      <c r="A4" s="42" t="s">
        <v>46</v>
      </c>
      <c r="B4" s="43" t="s">
        <v>305</v>
      </c>
      <c r="C4" s="43" t="s">
        <v>306</v>
      </c>
      <c r="D4" s="44" t="s">
        <v>307</v>
      </c>
    </row>
    <row r="5" ht="28.5" customHeight="1" spans="1:4">
      <c r="A5" s="45" t="s">
        <v>308</v>
      </c>
      <c r="B5" s="46" t="s">
        <v>309</v>
      </c>
      <c r="C5" s="47"/>
      <c r="D5" s="48"/>
    </row>
    <row r="6" ht="28.5" customHeight="1" spans="1:4">
      <c r="A6" s="45" t="s">
        <v>310</v>
      </c>
      <c r="B6" s="46" t="s">
        <v>276</v>
      </c>
      <c r="C6" s="47"/>
      <c r="D6" s="48"/>
    </row>
    <row r="7" ht="28.5" customHeight="1" spans="1:4">
      <c r="A7" s="45" t="s">
        <v>311</v>
      </c>
      <c r="B7" s="46" t="s">
        <v>277</v>
      </c>
      <c r="C7" s="47"/>
      <c r="D7" s="48"/>
    </row>
    <row r="8" ht="28.5" customHeight="1" spans="1:4">
      <c r="A8" s="45" t="s">
        <v>312</v>
      </c>
      <c r="B8" s="46" t="s">
        <v>313</v>
      </c>
      <c r="C8" s="47"/>
      <c r="D8" s="48"/>
    </row>
    <row r="9" ht="28.5" customHeight="1" spans="1:4">
      <c r="A9" s="45" t="s">
        <v>311</v>
      </c>
      <c r="B9" s="46" t="s">
        <v>279</v>
      </c>
      <c r="C9" s="47"/>
      <c r="D9" s="48"/>
    </row>
    <row r="10" ht="28.5" customHeight="1" spans="1:4">
      <c r="A10" s="45" t="s">
        <v>314</v>
      </c>
      <c r="B10" s="46" t="s">
        <v>315</v>
      </c>
      <c r="C10" s="47"/>
      <c r="D10" s="48"/>
    </row>
    <row r="11" ht="28.5" customHeight="1" spans="1:4">
      <c r="A11" s="45" t="s">
        <v>310</v>
      </c>
      <c r="B11" s="46" t="s">
        <v>316</v>
      </c>
      <c r="C11" s="47"/>
      <c r="D11" s="48"/>
    </row>
    <row r="12" ht="28.5" customHeight="1" spans="1:4">
      <c r="A12" s="45" t="s">
        <v>312</v>
      </c>
      <c r="B12" s="46" t="s">
        <v>317</v>
      </c>
      <c r="C12" s="47"/>
      <c r="D12" s="48"/>
    </row>
    <row r="13" ht="28.5" customHeight="1" spans="1:4">
      <c r="A13" s="45" t="s">
        <v>318</v>
      </c>
      <c r="B13" s="46" t="s">
        <v>319</v>
      </c>
      <c r="C13" s="47">
        <f>SUM(C14:C15)</f>
        <v>0</v>
      </c>
      <c r="D13" s="48"/>
    </row>
    <row r="14" ht="28.5" customHeight="1" spans="1:4">
      <c r="A14" s="45" t="s">
        <v>310</v>
      </c>
      <c r="B14" s="46" t="s">
        <v>320</v>
      </c>
      <c r="C14" s="47"/>
      <c r="D14" s="48"/>
    </row>
    <row r="15" ht="28.5" customHeight="1" spans="1:4">
      <c r="A15" s="45" t="s">
        <v>312</v>
      </c>
      <c r="B15" s="46" t="s">
        <v>321</v>
      </c>
      <c r="C15" s="47"/>
      <c r="D15" s="48"/>
    </row>
    <row r="16" ht="28.5" customHeight="1" spans="1:4">
      <c r="A16" s="45" t="s">
        <v>322</v>
      </c>
      <c r="B16" s="46" t="s">
        <v>323</v>
      </c>
      <c r="C16" s="47"/>
      <c r="D16" s="48"/>
    </row>
    <row r="17" ht="28.5" customHeight="1" spans="1:4">
      <c r="A17" s="45" t="s">
        <v>310</v>
      </c>
      <c r="B17" s="46" t="s">
        <v>324</v>
      </c>
      <c r="C17" s="47"/>
      <c r="D17" s="48"/>
    </row>
    <row r="18" ht="28.5" customHeight="1" spans="1:4">
      <c r="A18" s="45" t="s">
        <v>325</v>
      </c>
      <c r="B18" s="46"/>
      <c r="C18" s="47"/>
      <c r="D18" s="48"/>
    </row>
    <row r="19" ht="28.5" customHeight="1" spans="1:4">
      <c r="A19" s="45" t="s">
        <v>326</v>
      </c>
      <c r="B19" s="46" t="s">
        <v>327</v>
      </c>
      <c r="C19" s="47"/>
      <c r="D19" s="48"/>
    </row>
    <row r="20" ht="28.5" customHeight="1" spans="1:4">
      <c r="A20" s="45" t="s">
        <v>312</v>
      </c>
      <c r="B20" s="46" t="s">
        <v>328</v>
      </c>
      <c r="C20" s="47"/>
      <c r="D20" s="48"/>
    </row>
    <row r="21" ht="28.5" customHeight="1" spans="1:4">
      <c r="A21" s="45" t="s">
        <v>325</v>
      </c>
      <c r="B21" s="46"/>
      <c r="C21" s="47"/>
      <c r="D21" s="48"/>
    </row>
    <row r="22" ht="28.5" customHeight="1" spans="1:4">
      <c r="A22" s="45" t="s">
        <v>329</v>
      </c>
      <c r="B22" s="46" t="s">
        <v>330</v>
      </c>
      <c r="C22" s="47"/>
      <c r="D22" s="48"/>
    </row>
    <row r="23" ht="28.5" customHeight="1" spans="1:4">
      <c r="A23" s="45" t="s">
        <v>331</v>
      </c>
      <c r="B23" s="46" t="s">
        <v>332</v>
      </c>
      <c r="C23" s="47"/>
      <c r="D23" s="48"/>
    </row>
    <row r="24" ht="28.5" customHeight="1" spans="1:4">
      <c r="A24" s="45" t="s">
        <v>310</v>
      </c>
      <c r="B24" s="46" t="s">
        <v>333</v>
      </c>
      <c r="C24" s="47"/>
      <c r="D24" s="48"/>
    </row>
    <row r="25" ht="28.5" customHeight="1" spans="1:4">
      <c r="A25" s="49" t="s">
        <v>312</v>
      </c>
      <c r="B25" s="50" t="s">
        <v>334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4" workbookViewId="0">
      <selection activeCell="H11" sqref="H11"/>
    </sheetView>
  </sheetViews>
  <sheetFormatPr defaultColWidth="10" defaultRowHeight="13.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335</v>
      </c>
      <c r="B1" s="22"/>
      <c r="C1" s="22"/>
      <c r="D1" s="22"/>
    </row>
    <row r="2" s="20" customFormat="1" ht="28.7" customHeight="1" spans="1:5">
      <c r="A2" s="23" t="s">
        <v>336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268</v>
      </c>
    </row>
    <row r="4" ht="57.75" customHeight="1" spans="1:5">
      <c r="A4" s="26" t="s">
        <v>337</v>
      </c>
      <c r="B4" s="27" t="s">
        <v>305</v>
      </c>
      <c r="C4" s="27" t="s">
        <v>306</v>
      </c>
      <c r="D4" s="27" t="s">
        <v>307</v>
      </c>
      <c r="E4" s="28" t="s">
        <v>338</v>
      </c>
    </row>
    <row r="5" ht="57.75" customHeight="1" spans="1:5">
      <c r="A5" s="29" t="s">
        <v>339</v>
      </c>
      <c r="B5" s="30" t="s">
        <v>275</v>
      </c>
      <c r="C5" s="31"/>
      <c r="D5" s="31"/>
      <c r="E5" s="32"/>
    </row>
    <row r="6" ht="57.75" customHeight="1" spans="1:5">
      <c r="A6" s="29" t="s">
        <v>340</v>
      </c>
      <c r="B6" s="30" t="s">
        <v>276</v>
      </c>
      <c r="C6" s="31"/>
      <c r="D6" s="31"/>
      <c r="E6" s="32"/>
    </row>
    <row r="7" ht="57.75" customHeight="1" spans="1:5">
      <c r="A7" s="29" t="s">
        <v>341</v>
      </c>
      <c r="B7" s="30" t="s">
        <v>277</v>
      </c>
      <c r="C7" s="31"/>
      <c r="D7" s="31"/>
      <c r="E7" s="32"/>
    </row>
    <row r="8" ht="57.75" customHeight="1" spans="1:5">
      <c r="A8" s="29" t="s">
        <v>342</v>
      </c>
      <c r="B8" s="30" t="s">
        <v>278</v>
      </c>
      <c r="C8" s="31"/>
      <c r="D8" s="31"/>
      <c r="E8" s="32"/>
    </row>
    <row r="9" ht="57.75" customHeight="1" spans="1:5">
      <c r="A9" s="29" t="s">
        <v>340</v>
      </c>
      <c r="B9" s="30" t="s">
        <v>279</v>
      </c>
      <c r="C9" s="31"/>
      <c r="D9" s="31"/>
      <c r="E9" s="32"/>
    </row>
    <row r="10" ht="57.75" customHeight="1" spans="1:5">
      <c r="A10" s="33" t="s">
        <v>341</v>
      </c>
      <c r="B10" s="34" t="s">
        <v>280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H15" sqref="H15"/>
    </sheetView>
  </sheetViews>
  <sheetFormatPr defaultColWidth="10" defaultRowHeight="13.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343</v>
      </c>
      <c r="B1" s="4"/>
    </row>
    <row r="2" s="2" customFormat="1" ht="28.7" customHeight="1" spans="1:6">
      <c r="A2" s="5" t="s">
        <v>344</v>
      </c>
      <c r="B2" s="5"/>
      <c r="C2" s="5"/>
      <c r="D2" s="5"/>
      <c r="E2" s="5"/>
      <c r="F2" s="5"/>
    </row>
    <row r="3" ht="14.25" customHeight="1" spans="1:6">
      <c r="A3" s="6" t="s">
        <v>268</v>
      </c>
      <c r="B3" s="6"/>
      <c r="C3" s="6"/>
      <c r="D3" s="6"/>
      <c r="E3" s="6"/>
      <c r="F3" s="6"/>
    </row>
    <row r="4" ht="62.25" customHeight="1" spans="1:6">
      <c r="A4" s="7" t="s">
        <v>345</v>
      </c>
      <c r="B4" s="8" t="s">
        <v>346</v>
      </c>
      <c r="C4" s="8" t="s">
        <v>347</v>
      </c>
      <c r="D4" s="8" t="s">
        <v>348</v>
      </c>
      <c r="E4" s="8" t="s">
        <v>349</v>
      </c>
      <c r="F4" s="9" t="s">
        <v>350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E16" sqref="E16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166" t="s">
        <v>76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topLeftCell="A9" workbookViewId="0">
      <selection activeCell="C25" sqref="C25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3097</v>
      </c>
      <c r="C5" s="107">
        <f>SUM(C6:C29)</f>
        <v>2173</v>
      </c>
      <c r="D5" s="87">
        <f>C5/B5</f>
        <v>0.70164675492412</v>
      </c>
    </row>
    <row r="6" s="4" customFormat="1" ht="24.95" customHeight="1" spans="1:43">
      <c r="A6" s="88" t="s">
        <v>80</v>
      </c>
      <c r="B6" s="180">
        <v>955</v>
      </c>
      <c r="C6" s="180">
        <v>656</v>
      </c>
      <c r="D6" s="90">
        <f>C6/B6</f>
        <v>0.686910994764398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80"/>
      <c r="C7" s="180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80"/>
      <c r="C8" s="1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80"/>
      <c r="C9" s="180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80"/>
      <c r="C10" s="180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80"/>
      <c r="C11" s="180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80">
        <v>372</v>
      </c>
      <c r="C12" s="180">
        <v>127</v>
      </c>
      <c r="D12" s="90">
        <f t="shared" ref="D12:D17" si="0">C12/B12</f>
        <v>0.341397849462366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80">
        <v>353</v>
      </c>
      <c r="C13" s="180">
        <v>323</v>
      </c>
      <c r="D13" s="90">
        <f t="shared" si="0"/>
        <v>0.915014164305949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80">
        <v>75</v>
      </c>
      <c r="C14" s="180">
        <v>75</v>
      </c>
      <c r="D14" s="90">
        <f t="shared" si="0"/>
        <v>1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80">
        <v>80</v>
      </c>
      <c r="C15" s="180">
        <v>68</v>
      </c>
      <c r="D15" s="90">
        <f t="shared" si="0"/>
        <v>0.85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80">
        <v>153</v>
      </c>
      <c r="C16" s="180">
        <v>97</v>
      </c>
      <c r="D16" s="90">
        <f t="shared" si="0"/>
        <v>0.633986928104575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80">
        <v>732</v>
      </c>
      <c r="C17" s="180">
        <v>750</v>
      </c>
      <c r="D17" s="90">
        <f t="shared" si="0"/>
        <v>1.02459016393443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80"/>
      <c r="C18" s="180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80">
        <v>230</v>
      </c>
      <c r="C19" s="180">
        <v>0</v>
      </c>
      <c r="D19" s="90">
        <f>C19/B19</f>
        <v>0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80"/>
      <c r="C20" s="180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80"/>
      <c r="C21" s="180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80"/>
      <c r="C22" s="180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80"/>
      <c r="C23" s="180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80">
        <v>147</v>
      </c>
      <c r="C24" s="180">
        <v>77</v>
      </c>
      <c r="D24" s="90">
        <f>C24/B24</f>
        <v>0.523809523809524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80"/>
      <c r="C25" s="180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80"/>
      <c r="C26" s="180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80"/>
      <c r="C27" s="180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80"/>
      <c r="C28" s="180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4"/>
      <c r="C29" s="204"/>
      <c r="D29" s="205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B22" sqref="B22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6" t="s">
        <v>105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  <row r="13" spans="1:4">
      <c r="A13" s="167"/>
      <c r="B13" s="167"/>
      <c r="C13" s="167"/>
      <c r="D13" s="167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T61"/>
  <sheetViews>
    <sheetView showGridLines="0" showZeros="0" workbookViewId="0">
      <selection activeCell="C61" sqref="C61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108</v>
      </c>
      <c r="C4" s="16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5" t="s">
        <v>110</v>
      </c>
      <c r="B5" s="134">
        <f>SUM(B6:B17)</f>
        <v>1221</v>
      </c>
      <c r="C5" s="134">
        <f>SUM(C6:C17)</f>
        <v>1237</v>
      </c>
      <c r="D5" s="135">
        <f>IFERROR(C5/B5,0)</f>
        <v>1.01310401310401</v>
      </c>
    </row>
    <row r="6" s="126" customFormat="1" ht="24.95" customHeight="1" spans="1:4">
      <c r="A6" s="16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5" t="s">
        <v>115</v>
      </c>
      <c r="B10" s="134">
        <v>975</v>
      </c>
      <c r="C10" s="134">
        <v>975</v>
      </c>
      <c r="D10" s="135">
        <f t="shared" si="0"/>
        <v>1</v>
      </c>
    </row>
    <row r="11" s="126" customFormat="1" ht="24.95" customHeight="1" spans="1:4">
      <c r="A11" s="165" t="s">
        <v>116</v>
      </c>
      <c r="B11" s="134">
        <v>246</v>
      </c>
      <c r="C11" s="134">
        <v>262</v>
      </c>
      <c r="D11" s="135">
        <f t="shared" si="0"/>
        <v>1.0650406504065</v>
      </c>
    </row>
    <row r="12" s="126" customFormat="1" ht="24.95" customHeight="1" spans="1:4">
      <c r="A12" s="16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5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B40+B46+B47+B51</f>
        <v>405</v>
      </c>
      <c r="C39" s="134">
        <v>221</v>
      </c>
      <c r="D39" s="135">
        <f t="shared" si="0"/>
        <v>0.545679012345679</v>
      </c>
    </row>
    <row r="40" s="126" customFormat="1" ht="24.95" customHeight="1" spans="1:4">
      <c r="A40" s="136" t="s">
        <v>145</v>
      </c>
      <c r="B40" s="134">
        <v>30</v>
      </c>
      <c r="C40" s="134">
        <v>28</v>
      </c>
      <c r="D40" s="135">
        <f t="shared" si="0"/>
        <v>0.933333333333333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>
        <v>288</v>
      </c>
      <c r="C46" s="134">
        <v>75</v>
      </c>
      <c r="D46" s="135">
        <f t="shared" si="0"/>
        <v>0.260416666666667</v>
      </c>
    </row>
    <row r="47" s="126" customFormat="1" ht="24.95" customHeight="1" spans="1:4">
      <c r="A47" s="136" t="s">
        <v>152</v>
      </c>
      <c r="B47" s="134">
        <v>15</v>
      </c>
      <c r="C47" s="134">
        <v>16</v>
      </c>
      <c r="D47" s="135">
        <f t="shared" si="0"/>
        <v>1.06666666666667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72</v>
      </c>
      <c r="C51" s="134">
        <v>102</v>
      </c>
      <c r="D51" s="135">
        <f t="shared" si="0"/>
        <v>1.41666666666667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1626</v>
      </c>
      <c r="C61" s="138">
        <f>C5+C39</f>
        <v>1458</v>
      </c>
      <c r="D61" s="139">
        <f t="shared" si="0"/>
        <v>0.896678966789668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A6" sqref="A6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6" width="9.125" style="148"/>
    <col min="247" max="247" width="30.125" style="148" customWidth="1"/>
    <col min="248" max="250" width="16.625" style="148" customWidth="1"/>
    <col min="251" max="251" width="30.125" style="148" customWidth="1"/>
    <col min="252" max="254" width="18" style="148" customWidth="1"/>
    <col min="255" max="259" width="9.125" style="148" hidden="1" customWidth="1"/>
    <col min="260" max="502" width="9.125" style="148"/>
    <col min="503" max="503" width="30.125" style="148" customWidth="1"/>
    <col min="504" max="506" width="16.625" style="148" customWidth="1"/>
    <col min="507" max="507" width="30.125" style="148" customWidth="1"/>
    <col min="508" max="510" width="18" style="148" customWidth="1"/>
    <col min="511" max="515" width="9.125" style="148" hidden="1" customWidth="1"/>
    <col min="516" max="758" width="9.125" style="148"/>
    <col min="759" max="759" width="30.125" style="148" customWidth="1"/>
    <col min="760" max="762" width="16.625" style="148" customWidth="1"/>
    <col min="763" max="763" width="30.125" style="148" customWidth="1"/>
    <col min="764" max="766" width="18" style="148" customWidth="1"/>
    <col min="767" max="771" width="9.125" style="148" hidden="1" customWidth="1"/>
    <col min="772" max="1014" width="9.125" style="148"/>
    <col min="1015" max="1015" width="30.125" style="148" customWidth="1"/>
    <col min="1016" max="1018" width="16.625" style="148" customWidth="1"/>
    <col min="1019" max="1019" width="30.125" style="148" customWidth="1"/>
    <col min="1020" max="1022" width="18" style="148" customWidth="1"/>
    <col min="1023" max="1027" width="9.125" style="148" hidden="1" customWidth="1"/>
    <col min="1028" max="1270" width="9.125" style="148"/>
    <col min="1271" max="1271" width="30.125" style="148" customWidth="1"/>
    <col min="1272" max="1274" width="16.625" style="148" customWidth="1"/>
    <col min="1275" max="1275" width="30.125" style="148" customWidth="1"/>
    <col min="1276" max="1278" width="18" style="148" customWidth="1"/>
    <col min="1279" max="1283" width="9.125" style="148" hidden="1" customWidth="1"/>
    <col min="1284" max="1526" width="9.125" style="148"/>
    <col min="1527" max="1527" width="30.125" style="148" customWidth="1"/>
    <col min="1528" max="1530" width="16.625" style="148" customWidth="1"/>
    <col min="1531" max="1531" width="30.125" style="148" customWidth="1"/>
    <col min="1532" max="1534" width="18" style="148" customWidth="1"/>
    <col min="1535" max="1539" width="9.125" style="148" hidden="1" customWidth="1"/>
    <col min="1540" max="1782" width="9.125" style="148"/>
    <col min="1783" max="1783" width="30.125" style="148" customWidth="1"/>
    <col min="1784" max="1786" width="16.625" style="148" customWidth="1"/>
    <col min="1787" max="1787" width="30.125" style="148" customWidth="1"/>
    <col min="1788" max="1790" width="18" style="148" customWidth="1"/>
    <col min="1791" max="1795" width="9.125" style="148" hidden="1" customWidth="1"/>
    <col min="1796" max="2038" width="9.125" style="148"/>
    <col min="2039" max="2039" width="30.125" style="148" customWidth="1"/>
    <col min="2040" max="2042" width="16.625" style="148" customWidth="1"/>
    <col min="2043" max="2043" width="30.125" style="148" customWidth="1"/>
    <col min="2044" max="2046" width="18" style="148" customWidth="1"/>
    <col min="2047" max="2051" width="9.125" style="148" hidden="1" customWidth="1"/>
    <col min="2052" max="2294" width="9.125" style="148"/>
    <col min="2295" max="2295" width="30.125" style="148" customWidth="1"/>
    <col min="2296" max="2298" width="16.625" style="148" customWidth="1"/>
    <col min="2299" max="2299" width="30.125" style="148" customWidth="1"/>
    <col min="2300" max="2302" width="18" style="148" customWidth="1"/>
    <col min="2303" max="2307" width="9.125" style="148" hidden="1" customWidth="1"/>
    <col min="2308" max="2550" width="9.125" style="148"/>
    <col min="2551" max="2551" width="30.125" style="148" customWidth="1"/>
    <col min="2552" max="2554" width="16.625" style="148" customWidth="1"/>
    <col min="2555" max="2555" width="30.125" style="148" customWidth="1"/>
    <col min="2556" max="2558" width="18" style="148" customWidth="1"/>
    <col min="2559" max="2563" width="9.125" style="148" hidden="1" customWidth="1"/>
    <col min="2564" max="2806" width="9.125" style="148"/>
    <col min="2807" max="2807" width="30.125" style="148" customWidth="1"/>
    <col min="2808" max="2810" width="16.625" style="148" customWidth="1"/>
    <col min="2811" max="2811" width="30.125" style="148" customWidth="1"/>
    <col min="2812" max="2814" width="18" style="148" customWidth="1"/>
    <col min="2815" max="2819" width="9.125" style="148" hidden="1" customWidth="1"/>
    <col min="2820" max="3062" width="9.125" style="148"/>
    <col min="3063" max="3063" width="30.125" style="148" customWidth="1"/>
    <col min="3064" max="3066" width="16.625" style="148" customWidth="1"/>
    <col min="3067" max="3067" width="30.125" style="148" customWidth="1"/>
    <col min="3068" max="3070" width="18" style="148" customWidth="1"/>
    <col min="3071" max="3075" width="9.125" style="148" hidden="1" customWidth="1"/>
    <col min="3076" max="3318" width="9.125" style="148"/>
    <col min="3319" max="3319" width="30.125" style="148" customWidth="1"/>
    <col min="3320" max="3322" width="16.625" style="148" customWidth="1"/>
    <col min="3323" max="3323" width="30.125" style="148" customWidth="1"/>
    <col min="3324" max="3326" width="18" style="148" customWidth="1"/>
    <col min="3327" max="3331" width="9.125" style="148" hidden="1" customWidth="1"/>
    <col min="3332" max="3574" width="9.125" style="148"/>
    <col min="3575" max="3575" width="30.125" style="148" customWidth="1"/>
    <col min="3576" max="3578" width="16.625" style="148" customWidth="1"/>
    <col min="3579" max="3579" width="30.125" style="148" customWidth="1"/>
    <col min="3580" max="3582" width="18" style="148" customWidth="1"/>
    <col min="3583" max="3587" width="9.125" style="148" hidden="1" customWidth="1"/>
    <col min="3588" max="3830" width="9.125" style="148"/>
    <col min="3831" max="3831" width="30.125" style="148" customWidth="1"/>
    <col min="3832" max="3834" width="16.625" style="148" customWidth="1"/>
    <col min="3835" max="3835" width="30.125" style="148" customWidth="1"/>
    <col min="3836" max="3838" width="18" style="148" customWidth="1"/>
    <col min="3839" max="3843" width="9.125" style="148" hidden="1" customWidth="1"/>
    <col min="3844" max="4086" width="9.125" style="148"/>
    <col min="4087" max="4087" width="30.125" style="148" customWidth="1"/>
    <col min="4088" max="4090" width="16.625" style="148" customWidth="1"/>
    <col min="4091" max="4091" width="30.125" style="148" customWidth="1"/>
    <col min="4092" max="4094" width="18" style="148" customWidth="1"/>
    <col min="4095" max="4099" width="9.125" style="148" hidden="1" customWidth="1"/>
    <col min="4100" max="4342" width="9.125" style="148"/>
    <col min="4343" max="4343" width="30.125" style="148" customWidth="1"/>
    <col min="4344" max="4346" width="16.625" style="148" customWidth="1"/>
    <col min="4347" max="4347" width="30.125" style="148" customWidth="1"/>
    <col min="4348" max="4350" width="18" style="148" customWidth="1"/>
    <col min="4351" max="4355" width="9.125" style="148" hidden="1" customWidth="1"/>
    <col min="4356" max="4598" width="9.125" style="148"/>
    <col min="4599" max="4599" width="30.125" style="148" customWidth="1"/>
    <col min="4600" max="4602" width="16.625" style="148" customWidth="1"/>
    <col min="4603" max="4603" width="30.125" style="148" customWidth="1"/>
    <col min="4604" max="4606" width="18" style="148" customWidth="1"/>
    <col min="4607" max="4611" width="9.125" style="148" hidden="1" customWidth="1"/>
    <col min="4612" max="4854" width="9.125" style="148"/>
    <col min="4855" max="4855" width="30.125" style="148" customWidth="1"/>
    <col min="4856" max="4858" width="16.625" style="148" customWidth="1"/>
    <col min="4859" max="4859" width="30.125" style="148" customWidth="1"/>
    <col min="4860" max="4862" width="18" style="148" customWidth="1"/>
    <col min="4863" max="4867" width="9.125" style="148" hidden="1" customWidth="1"/>
    <col min="4868" max="5110" width="9.125" style="148"/>
    <col min="5111" max="5111" width="30.125" style="148" customWidth="1"/>
    <col min="5112" max="5114" width="16.625" style="148" customWidth="1"/>
    <col min="5115" max="5115" width="30.125" style="148" customWidth="1"/>
    <col min="5116" max="5118" width="18" style="148" customWidth="1"/>
    <col min="5119" max="5123" width="9.125" style="148" hidden="1" customWidth="1"/>
    <col min="5124" max="5366" width="9.125" style="148"/>
    <col min="5367" max="5367" width="30.125" style="148" customWidth="1"/>
    <col min="5368" max="5370" width="16.625" style="148" customWidth="1"/>
    <col min="5371" max="5371" width="30.125" style="148" customWidth="1"/>
    <col min="5372" max="5374" width="18" style="148" customWidth="1"/>
    <col min="5375" max="5379" width="9.125" style="148" hidden="1" customWidth="1"/>
    <col min="5380" max="5622" width="9.125" style="148"/>
    <col min="5623" max="5623" width="30.125" style="148" customWidth="1"/>
    <col min="5624" max="5626" width="16.625" style="148" customWidth="1"/>
    <col min="5627" max="5627" width="30.125" style="148" customWidth="1"/>
    <col min="5628" max="5630" width="18" style="148" customWidth="1"/>
    <col min="5631" max="5635" width="9.125" style="148" hidden="1" customWidth="1"/>
    <col min="5636" max="5878" width="9.125" style="148"/>
    <col min="5879" max="5879" width="30.125" style="148" customWidth="1"/>
    <col min="5880" max="5882" width="16.625" style="148" customWidth="1"/>
    <col min="5883" max="5883" width="30.125" style="148" customWidth="1"/>
    <col min="5884" max="5886" width="18" style="148" customWidth="1"/>
    <col min="5887" max="5891" width="9.125" style="148" hidden="1" customWidth="1"/>
    <col min="5892" max="6134" width="9.125" style="148"/>
    <col min="6135" max="6135" width="30.125" style="148" customWidth="1"/>
    <col min="6136" max="6138" width="16.625" style="148" customWidth="1"/>
    <col min="6139" max="6139" width="30.125" style="148" customWidth="1"/>
    <col min="6140" max="6142" width="18" style="148" customWidth="1"/>
    <col min="6143" max="6147" width="9.125" style="148" hidden="1" customWidth="1"/>
    <col min="6148" max="6390" width="9.125" style="148"/>
    <col min="6391" max="6391" width="30.125" style="148" customWidth="1"/>
    <col min="6392" max="6394" width="16.625" style="148" customWidth="1"/>
    <col min="6395" max="6395" width="30.125" style="148" customWidth="1"/>
    <col min="6396" max="6398" width="18" style="148" customWidth="1"/>
    <col min="6399" max="6403" width="9.125" style="148" hidden="1" customWidth="1"/>
    <col min="6404" max="6646" width="9.125" style="148"/>
    <col min="6647" max="6647" width="30.125" style="148" customWidth="1"/>
    <col min="6648" max="6650" width="16.625" style="148" customWidth="1"/>
    <col min="6651" max="6651" width="30.125" style="148" customWidth="1"/>
    <col min="6652" max="6654" width="18" style="148" customWidth="1"/>
    <col min="6655" max="6659" width="9.125" style="148" hidden="1" customWidth="1"/>
    <col min="6660" max="6902" width="9.125" style="148"/>
    <col min="6903" max="6903" width="30.125" style="148" customWidth="1"/>
    <col min="6904" max="6906" width="16.625" style="148" customWidth="1"/>
    <col min="6907" max="6907" width="30.125" style="148" customWidth="1"/>
    <col min="6908" max="6910" width="18" style="148" customWidth="1"/>
    <col min="6911" max="6915" width="9.125" style="148" hidden="1" customWidth="1"/>
    <col min="6916" max="7158" width="9.125" style="148"/>
    <col min="7159" max="7159" width="30.125" style="148" customWidth="1"/>
    <col min="7160" max="7162" width="16.625" style="148" customWidth="1"/>
    <col min="7163" max="7163" width="30.125" style="148" customWidth="1"/>
    <col min="7164" max="7166" width="18" style="148" customWidth="1"/>
    <col min="7167" max="7171" width="9.125" style="148" hidden="1" customWidth="1"/>
    <col min="7172" max="7414" width="9.125" style="148"/>
    <col min="7415" max="7415" width="30.125" style="148" customWidth="1"/>
    <col min="7416" max="7418" width="16.625" style="148" customWidth="1"/>
    <col min="7419" max="7419" width="30.125" style="148" customWidth="1"/>
    <col min="7420" max="7422" width="18" style="148" customWidth="1"/>
    <col min="7423" max="7427" width="9.125" style="148" hidden="1" customWidth="1"/>
    <col min="7428" max="7670" width="9.125" style="148"/>
    <col min="7671" max="7671" width="30.125" style="148" customWidth="1"/>
    <col min="7672" max="7674" width="16.625" style="148" customWidth="1"/>
    <col min="7675" max="7675" width="30.125" style="148" customWidth="1"/>
    <col min="7676" max="7678" width="18" style="148" customWidth="1"/>
    <col min="7679" max="7683" width="9.125" style="148" hidden="1" customWidth="1"/>
    <col min="7684" max="7926" width="9.125" style="148"/>
    <col min="7927" max="7927" width="30.125" style="148" customWidth="1"/>
    <col min="7928" max="7930" width="16.625" style="148" customWidth="1"/>
    <col min="7931" max="7931" width="30.125" style="148" customWidth="1"/>
    <col min="7932" max="7934" width="18" style="148" customWidth="1"/>
    <col min="7935" max="7939" width="9.125" style="148" hidden="1" customWidth="1"/>
    <col min="7940" max="8182" width="9.125" style="148"/>
    <col min="8183" max="8183" width="30.125" style="148" customWidth="1"/>
    <col min="8184" max="8186" width="16.625" style="148" customWidth="1"/>
    <col min="8187" max="8187" width="30.125" style="148" customWidth="1"/>
    <col min="8188" max="8190" width="18" style="148" customWidth="1"/>
    <col min="8191" max="8195" width="9.125" style="148" hidden="1" customWidth="1"/>
    <col min="8196" max="8438" width="9.125" style="148"/>
    <col min="8439" max="8439" width="30.125" style="148" customWidth="1"/>
    <col min="8440" max="8442" width="16.625" style="148" customWidth="1"/>
    <col min="8443" max="8443" width="30.125" style="148" customWidth="1"/>
    <col min="8444" max="8446" width="18" style="148" customWidth="1"/>
    <col min="8447" max="8451" width="9.125" style="148" hidden="1" customWidth="1"/>
    <col min="8452" max="8694" width="9.125" style="148"/>
    <col min="8695" max="8695" width="30.125" style="148" customWidth="1"/>
    <col min="8696" max="8698" width="16.625" style="148" customWidth="1"/>
    <col min="8699" max="8699" width="30.125" style="148" customWidth="1"/>
    <col min="8700" max="8702" width="18" style="148" customWidth="1"/>
    <col min="8703" max="8707" width="9.125" style="148" hidden="1" customWidth="1"/>
    <col min="8708" max="8950" width="9.125" style="148"/>
    <col min="8951" max="8951" width="30.125" style="148" customWidth="1"/>
    <col min="8952" max="8954" width="16.625" style="148" customWidth="1"/>
    <col min="8955" max="8955" width="30.125" style="148" customWidth="1"/>
    <col min="8956" max="8958" width="18" style="148" customWidth="1"/>
    <col min="8959" max="8963" width="9.125" style="148" hidden="1" customWidth="1"/>
    <col min="8964" max="9206" width="9.125" style="148"/>
    <col min="9207" max="9207" width="30.125" style="148" customWidth="1"/>
    <col min="9208" max="9210" width="16.625" style="148" customWidth="1"/>
    <col min="9211" max="9211" width="30.125" style="148" customWidth="1"/>
    <col min="9212" max="9214" width="18" style="148" customWidth="1"/>
    <col min="9215" max="9219" width="9.125" style="148" hidden="1" customWidth="1"/>
    <col min="9220" max="9462" width="9.125" style="148"/>
    <col min="9463" max="9463" width="30.125" style="148" customWidth="1"/>
    <col min="9464" max="9466" width="16.625" style="148" customWidth="1"/>
    <col min="9467" max="9467" width="30.125" style="148" customWidth="1"/>
    <col min="9468" max="9470" width="18" style="148" customWidth="1"/>
    <col min="9471" max="9475" width="9.125" style="148" hidden="1" customWidth="1"/>
    <col min="9476" max="9718" width="9.125" style="148"/>
    <col min="9719" max="9719" width="30.125" style="148" customWidth="1"/>
    <col min="9720" max="9722" width="16.625" style="148" customWidth="1"/>
    <col min="9723" max="9723" width="30.125" style="148" customWidth="1"/>
    <col min="9724" max="9726" width="18" style="148" customWidth="1"/>
    <col min="9727" max="9731" width="9.125" style="148" hidden="1" customWidth="1"/>
    <col min="9732" max="9974" width="9.125" style="148"/>
    <col min="9975" max="9975" width="30.125" style="148" customWidth="1"/>
    <col min="9976" max="9978" width="16.625" style="148" customWidth="1"/>
    <col min="9979" max="9979" width="30.125" style="148" customWidth="1"/>
    <col min="9980" max="9982" width="18" style="148" customWidth="1"/>
    <col min="9983" max="9987" width="9.125" style="148" hidden="1" customWidth="1"/>
    <col min="9988" max="10230" width="9.125" style="148"/>
    <col min="10231" max="10231" width="30.125" style="148" customWidth="1"/>
    <col min="10232" max="10234" width="16.625" style="148" customWidth="1"/>
    <col min="10235" max="10235" width="30.125" style="148" customWidth="1"/>
    <col min="10236" max="10238" width="18" style="148" customWidth="1"/>
    <col min="10239" max="10243" width="9.125" style="148" hidden="1" customWidth="1"/>
    <col min="10244" max="10486" width="9.125" style="148"/>
    <col min="10487" max="10487" width="30.125" style="148" customWidth="1"/>
    <col min="10488" max="10490" width="16.625" style="148" customWidth="1"/>
    <col min="10491" max="10491" width="30.125" style="148" customWidth="1"/>
    <col min="10492" max="10494" width="18" style="148" customWidth="1"/>
    <col min="10495" max="10499" width="9.125" style="148" hidden="1" customWidth="1"/>
    <col min="10500" max="10742" width="9.125" style="148"/>
    <col min="10743" max="10743" width="30.125" style="148" customWidth="1"/>
    <col min="10744" max="10746" width="16.625" style="148" customWidth="1"/>
    <col min="10747" max="10747" width="30.125" style="148" customWidth="1"/>
    <col min="10748" max="10750" width="18" style="148" customWidth="1"/>
    <col min="10751" max="10755" width="9.125" style="148" hidden="1" customWidth="1"/>
    <col min="10756" max="10998" width="9.125" style="148"/>
    <col min="10999" max="10999" width="30.125" style="148" customWidth="1"/>
    <col min="11000" max="11002" width="16.625" style="148" customWidth="1"/>
    <col min="11003" max="11003" width="30.125" style="148" customWidth="1"/>
    <col min="11004" max="11006" width="18" style="148" customWidth="1"/>
    <col min="11007" max="11011" width="9.125" style="148" hidden="1" customWidth="1"/>
    <col min="11012" max="11254" width="9.125" style="148"/>
    <col min="11255" max="11255" width="30.125" style="148" customWidth="1"/>
    <col min="11256" max="11258" width="16.625" style="148" customWidth="1"/>
    <col min="11259" max="11259" width="30.125" style="148" customWidth="1"/>
    <col min="11260" max="11262" width="18" style="148" customWidth="1"/>
    <col min="11263" max="11267" width="9.125" style="148" hidden="1" customWidth="1"/>
    <col min="11268" max="11510" width="9.125" style="148"/>
    <col min="11511" max="11511" width="30.125" style="148" customWidth="1"/>
    <col min="11512" max="11514" width="16.625" style="148" customWidth="1"/>
    <col min="11515" max="11515" width="30.125" style="148" customWidth="1"/>
    <col min="11516" max="11518" width="18" style="148" customWidth="1"/>
    <col min="11519" max="11523" width="9.125" style="148" hidden="1" customWidth="1"/>
    <col min="11524" max="11766" width="9.125" style="148"/>
    <col min="11767" max="11767" width="30.125" style="148" customWidth="1"/>
    <col min="11768" max="11770" width="16.625" style="148" customWidth="1"/>
    <col min="11771" max="11771" width="30.125" style="148" customWidth="1"/>
    <col min="11772" max="11774" width="18" style="148" customWidth="1"/>
    <col min="11775" max="11779" width="9.125" style="148" hidden="1" customWidth="1"/>
    <col min="11780" max="12022" width="9.125" style="148"/>
    <col min="12023" max="12023" width="30.125" style="148" customWidth="1"/>
    <col min="12024" max="12026" width="16.625" style="148" customWidth="1"/>
    <col min="12027" max="12027" width="30.125" style="148" customWidth="1"/>
    <col min="12028" max="12030" width="18" style="148" customWidth="1"/>
    <col min="12031" max="12035" width="9.125" style="148" hidden="1" customWidth="1"/>
    <col min="12036" max="12278" width="9.125" style="148"/>
    <col min="12279" max="12279" width="30.125" style="148" customWidth="1"/>
    <col min="12280" max="12282" width="16.625" style="148" customWidth="1"/>
    <col min="12283" max="12283" width="30.125" style="148" customWidth="1"/>
    <col min="12284" max="12286" width="18" style="148" customWidth="1"/>
    <col min="12287" max="12291" width="9.125" style="148" hidden="1" customWidth="1"/>
    <col min="12292" max="12534" width="9.125" style="148"/>
    <col min="12535" max="12535" width="30.125" style="148" customWidth="1"/>
    <col min="12536" max="12538" width="16.625" style="148" customWidth="1"/>
    <col min="12539" max="12539" width="30.125" style="148" customWidth="1"/>
    <col min="12540" max="12542" width="18" style="148" customWidth="1"/>
    <col min="12543" max="12547" width="9.125" style="148" hidden="1" customWidth="1"/>
    <col min="12548" max="12790" width="9.125" style="148"/>
    <col min="12791" max="12791" width="30.125" style="148" customWidth="1"/>
    <col min="12792" max="12794" width="16.625" style="148" customWidth="1"/>
    <col min="12795" max="12795" width="30.125" style="148" customWidth="1"/>
    <col min="12796" max="12798" width="18" style="148" customWidth="1"/>
    <col min="12799" max="12803" width="9.125" style="148" hidden="1" customWidth="1"/>
    <col min="12804" max="13046" width="9.125" style="148"/>
    <col min="13047" max="13047" width="30.125" style="148" customWidth="1"/>
    <col min="13048" max="13050" width="16.625" style="148" customWidth="1"/>
    <col min="13051" max="13051" width="30.125" style="148" customWidth="1"/>
    <col min="13052" max="13054" width="18" style="148" customWidth="1"/>
    <col min="13055" max="13059" width="9.125" style="148" hidden="1" customWidth="1"/>
    <col min="13060" max="13302" width="9.125" style="148"/>
    <col min="13303" max="13303" width="30.125" style="148" customWidth="1"/>
    <col min="13304" max="13306" width="16.625" style="148" customWidth="1"/>
    <col min="13307" max="13307" width="30.125" style="148" customWidth="1"/>
    <col min="13308" max="13310" width="18" style="148" customWidth="1"/>
    <col min="13311" max="13315" width="9.125" style="148" hidden="1" customWidth="1"/>
    <col min="13316" max="13558" width="9.125" style="148"/>
    <col min="13559" max="13559" width="30.125" style="148" customWidth="1"/>
    <col min="13560" max="13562" width="16.625" style="148" customWidth="1"/>
    <col min="13563" max="13563" width="30.125" style="148" customWidth="1"/>
    <col min="13564" max="13566" width="18" style="148" customWidth="1"/>
    <col min="13567" max="13571" width="9.125" style="148" hidden="1" customWidth="1"/>
    <col min="13572" max="13814" width="9.125" style="148"/>
    <col min="13815" max="13815" width="30.125" style="148" customWidth="1"/>
    <col min="13816" max="13818" width="16.625" style="148" customWidth="1"/>
    <col min="13819" max="13819" width="30.125" style="148" customWidth="1"/>
    <col min="13820" max="13822" width="18" style="148" customWidth="1"/>
    <col min="13823" max="13827" width="9.125" style="148" hidden="1" customWidth="1"/>
    <col min="13828" max="14070" width="9.125" style="148"/>
    <col min="14071" max="14071" width="30.125" style="148" customWidth="1"/>
    <col min="14072" max="14074" width="16.625" style="148" customWidth="1"/>
    <col min="14075" max="14075" width="30.125" style="148" customWidth="1"/>
    <col min="14076" max="14078" width="18" style="148" customWidth="1"/>
    <col min="14079" max="14083" width="9.125" style="148" hidden="1" customWidth="1"/>
    <col min="14084" max="14326" width="9.125" style="148"/>
    <col min="14327" max="14327" width="30.125" style="148" customWidth="1"/>
    <col min="14328" max="14330" width="16.625" style="148" customWidth="1"/>
    <col min="14331" max="14331" width="30.125" style="148" customWidth="1"/>
    <col min="14332" max="14334" width="18" style="148" customWidth="1"/>
    <col min="14335" max="14339" width="9.125" style="148" hidden="1" customWidth="1"/>
    <col min="14340" max="14582" width="9.125" style="148"/>
    <col min="14583" max="14583" width="30.125" style="148" customWidth="1"/>
    <col min="14584" max="14586" width="16.625" style="148" customWidth="1"/>
    <col min="14587" max="14587" width="30.125" style="148" customWidth="1"/>
    <col min="14588" max="14590" width="18" style="148" customWidth="1"/>
    <col min="14591" max="14595" width="9.125" style="148" hidden="1" customWidth="1"/>
    <col min="14596" max="14838" width="9.125" style="148"/>
    <col min="14839" max="14839" width="30.125" style="148" customWidth="1"/>
    <col min="14840" max="14842" width="16.625" style="148" customWidth="1"/>
    <col min="14843" max="14843" width="30.125" style="148" customWidth="1"/>
    <col min="14844" max="14846" width="18" style="148" customWidth="1"/>
    <col min="14847" max="14851" width="9.125" style="148" hidden="1" customWidth="1"/>
    <col min="14852" max="15094" width="9.125" style="148"/>
    <col min="15095" max="15095" width="30.125" style="148" customWidth="1"/>
    <col min="15096" max="15098" width="16.625" style="148" customWidth="1"/>
    <col min="15099" max="15099" width="30.125" style="148" customWidth="1"/>
    <col min="15100" max="15102" width="18" style="148" customWidth="1"/>
    <col min="15103" max="15107" width="9.125" style="148" hidden="1" customWidth="1"/>
    <col min="15108" max="15350" width="9.125" style="148"/>
    <col min="15351" max="15351" width="30.125" style="148" customWidth="1"/>
    <col min="15352" max="15354" width="16.625" style="148" customWidth="1"/>
    <col min="15355" max="15355" width="30.125" style="148" customWidth="1"/>
    <col min="15356" max="15358" width="18" style="148" customWidth="1"/>
    <col min="15359" max="15363" width="9.125" style="148" hidden="1" customWidth="1"/>
    <col min="15364" max="15606" width="9.125" style="148"/>
    <col min="15607" max="15607" width="30.125" style="148" customWidth="1"/>
    <col min="15608" max="15610" width="16.625" style="148" customWidth="1"/>
    <col min="15611" max="15611" width="30.125" style="148" customWidth="1"/>
    <col min="15612" max="15614" width="18" style="148" customWidth="1"/>
    <col min="15615" max="15619" width="9.125" style="148" hidden="1" customWidth="1"/>
    <col min="15620" max="15862" width="9.125" style="148"/>
    <col min="15863" max="15863" width="30.125" style="148" customWidth="1"/>
    <col min="15864" max="15866" width="16.625" style="148" customWidth="1"/>
    <col min="15867" max="15867" width="30.125" style="148" customWidth="1"/>
    <col min="15868" max="15870" width="18" style="148" customWidth="1"/>
    <col min="15871" max="15875" width="9.125" style="148" hidden="1" customWidth="1"/>
    <col min="15876" max="16118" width="9.125" style="148"/>
    <col min="16119" max="16119" width="30.125" style="148" customWidth="1"/>
    <col min="16120" max="16122" width="16.625" style="148" customWidth="1"/>
    <col min="16123" max="16123" width="30.125" style="148" customWidth="1"/>
    <col min="16124" max="16126" width="18" style="148" customWidth="1"/>
    <col min="16127" max="16131" width="9.125" style="148" hidden="1" customWidth="1"/>
    <col min="16132" max="16384" width="9.125" style="148"/>
  </cols>
  <sheetData>
    <row r="1" s="142" customFormat="1" ht="19.5" customHeight="1" spans="1:3">
      <c r="A1" s="4" t="s">
        <v>167</v>
      </c>
      <c r="B1" s="143"/>
      <c r="C1" s="143"/>
    </row>
    <row r="2" s="143" customFormat="1" ht="20.25" spans="1:4">
      <c r="A2" s="149" t="s">
        <v>168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91" t="s">
        <v>49</v>
      </c>
    </row>
    <row r="5" s="145" customFormat="1" ht="24.95" customHeight="1" spans="1:4">
      <c r="A5" s="153" t="s">
        <v>50</v>
      </c>
      <c r="B5" s="198">
        <f>SUM(B6:B19)</f>
        <v>0</v>
      </c>
      <c r="C5" s="198">
        <f>SUM(C6:C19)</f>
        <v>0</v>
      </c>
      <c r="D5" s="193" t="e">
        <f>C5/B5</f>
        <v>#DIV/0!</v>
      </c>
    </row>
    <row r="6" s="145" customFormat="1" ht="24.95" customHeight="1" spans="1:4">
      <c r="A6" s="133" t="s">
        <v>169</v>
      </c>
      <c r="B6" s="199"/>
      <c r="C6" s="199"/>
      <c r="D6" s="156"/>
    </row>
    <row r="7" s="145" customFormat="1" ht="24.95" customHeight="1" spans="1:4">
      <c r="A7" s="133" t="s">
        <v>170</v>
      </c>
      <c r="B7" s="199"/>
      <c r="C7" s="199"/>
      <c r="D7" s="156"/>
    </row>
    <row r="8" s="145" customFormat="1" ht="24.95" customHeight="1" spans="1:4">
      <c r="A8" s="133" t="s">
        <v>171</v>
      </c>
      <c r="B8" s="199"/>
      <c r="C8" s="199"/>
      <c r="D8" s="156"/>
    </row>
    <row r="9" s="145" customFormat="1" ht="24.95" customHeight="1" spans="1:4">
      <c r="A9" s="133" t="s">
        <v>172</v>
      </c>
      <c r="B9" s="199"/>
      <c r="C9" s="199"/>
      <c r="D9" s="156"/>
    </row>
    <row r="10" s="145" customFormat="1" ht="24.95" customHeight="1" spans="1:4">
      <c r="A10" s="133" t="s">
        <v>173</v>
      </c>
      <c r="B10" s="200"/>
      <c r="C10" s="199"/>
      <c r="D10" s="162"/>
    </row>
    <row r="11" s="145" customFormat="1" ht="24.95" customHeight="1" spans="1:4">
      <c r="A11" s="133" t="s">
        <v>174</v>
      </c>
      <c r="B11" s="201"/>
      <c r="C11" s="199"/>
      <c r="D11" s="156"/>
    </row>
    <row r="12" s="146" customFormat="1" ht="24.95" customHeight="1" spans="1:4">
      <c r="A12" s="133" t="s">
        <v>175</v>
      </c>
      <c r="B12" s="200"/>
      <c r="C12" s="199"/>
      <c r="D12" s="162"/>
    </row>
    <row r="13" s="147" customFormat="1" ht="24.95" customHeight="1" spans="1:4">
      <c r="A13" s="133" t="s">
        <v>176</v>
      </c>
      <c r="B13" s="201"/>
      <c r="C13" s="199"/>
      <c r="D13" s="156"/>
    </row>
    <row r="14" ht="24.95" customHeight="1" spans="1:4">
      <c r="A14" s="133" t="s">
        <v>177</v>
      </c>
      <c r="B14" s="201"/>
      <c r="C14" s="199"/>
      <c r="D14" s="156"/>
    </row>
    <row r="15" ht="24.95" customHeight="1" spans="1:4">
      <c r="A15" s="133" t="s">
        <v>178</v>
      </c>
      <c r="B15" s="201"/>
      <c r="C15" s="199"/>
      <c r="D15" s="156"/>
    </row>
    <row r="16" ht="24.95" customHeight="1" spans="1:4">
      <c r="A16" s="133" t="s">
        <v>179</v>
      </c>
      <c r="B16" s="200"/>
      <c r="C16" s="199"/>
      <c r="D16" s="156"/>
    </row>
    <row r="17" ht="33" customHeight="1" spans="1:4">
      <c r="A17" s="133" t="s">
        <v>180</v>
      </c>
      <c r="B17" s="201"/>
      <c r="C17" s="199"/>
      <c r="D17" s="156"/>
    </row>
    <row r="18" ht="24.95" customHeight="1" spans="1:4">
      <c r="A18" s="133" t="s">
        <v>181</v>
      </c>
      <c r="B18" s="202"/>
      <c r="C18" s="199"/>
      <c r="D18" s="162" t="e">
        <f>C18/B18</f>
        <v>#DIV/0!</v>
      </c>
    </row>
    <row r="19" ht="24.95" customHeight="1" spans="1:4">
      <c r="A19" s="158"/>
      <c r="B19" s="203"/>
      <c r="C19" s="203"/>
      <c r="D19" s="16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有志竟成</cp:lastModifiedBy>
  <dcterms:created xsi:type="dcterms:W3CDTF">2015-06-05T18:19:00Z</dcterms:created>
  <dcterms:modified xsi:type="dcterms:W3CDTF">2023-02-23T02:10:12Z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4F1562E2AC944C8290A477A99B3770C0</vt:lpwstr>
  </property>
  <property fmtid="{D5CDD505-2E9C-101B-9397-08002B2CF9AE}" pid="3" name="KSOProductBuildVer">
    <vt:lpwstr>2052-11.1.0.12980</vt:lpwstr>
  </property>
</Properties>
</file>